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3"/>
  </bookViews>
  <sheets>
    <sheet name="Долгосрочн. прогр 2012" sheetId="1" r:id="rId1"/>
    <sheet name="Вед прогр 2012" sheetId="2" r:id="rId2"/>
    <sheet name="адрес. прогр 2012" sheetId="3" r:id="rId3"/>
    <sheet name="Прочие 2012" sheetId="4" r:id="rId4"/>
  </sheets>
  <definedNames/>
  <calcPr fullCalcOnLoad="1"/>
</workbook>
</file>

<file path=xl/sharedStrings.xml><?xml version="1.0" encoding="utf-8"?>
<sst xmlns="http://schemas.openxmlformats.org/spreadsheetml/2006/main" count="316" uniqueCount="228">
  <si>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</si>
  <si>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</si>
  <si>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</si>
  <si>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</si>
  <si>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</si>
  <si>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</si>
  <si>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</si>
  <si>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</si>
  <si>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</si>
  <si>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t>Постановление администрации города Югорска  от 16.02.2010 года № 209 (с изменениями от 16.11.2010 № 2091, от 27.01.2011 № 116,от 14.06.2011 № 1217, от 31.08.2011 № 1822, от 20.10.2011 № 2228, от 8.11.2011 № 2453, от 1.12.2011 №2778, от 30.12.2011 № 3111, от 3.04.2012 № 727, №2683 от 18.10.2012)</t>
  </si>
  <si>
    <t xml:space="preserve">Приказ Управления образования № 643 от 11.11.2011 (с изменениями от 21.05.2012 №255, от 18.09.2012 №433/1)
</t>
  </si>
  <si>
    <t>Приказ Департамента финансов администрации города Югорска от 20.08.2012 №53-п</t>
  </si>
  <si>
    <t>Приказ Департамента финансов администрации города Югорска от 20.08.2012 №54п</t>
  </si>
  <si>
    <r>
      <t>Показатели непосредственных результатов:</t>
    </r>
    <r>
      <rPr>
        <sz val="9"/>
        <rFont val="Times New Roman"/>
        <family val="1"/>
      </rPr>
      <t xml:space="preserve">
Приведение в соответствие установленным манитарным и техническим правилам и нормам, повышение энергетической эффективности многоквартирных домов общей площадью 11 595,4 кв.м.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в общей площади многоквартирных домов, с физическим износом от 31% до 70% - 45,6%. 
2. Увеличение доли софинансирования за счет средств собственников помещений - 10%. 
3. Увеличение доли благоустроенных дворовых территорий в общем количестве дворовых территорий предусмотренных к благоустройству - 4 %.</t>
    </r>
  </si>
  <si>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 от 23.04.2012 №935, от 14.06.2012 №1450, от 15.08.2012 № 2012, от 31.10.2012 №2809)</t>
  </si>
  <si>
    <t>Долгосрочная целевая программа "Развитие муниципальной службы в городе Югорске на 2011 - 2015 годы"</t>
  </si>
  <si>
    <t>Постановление администрации города Югорска от 14.10.2010 № 1875а (с изменениями от 30.11.2011 №2751, от 19.12.2011 №2969, от 13.09.2012 № 2288, от 30.10.2012  №2807)</t>
  </si>
  <si>
    <r>
      <t>Показатели непосредственных результатов:</t>
    </r>
    <r>
      <rPr>
        <sz val="9"/>
        <rFont val="Times New Roman"/>
        <family val="1"/>
      </rPr>
      <t xml:space="preserve">
1. Приведение муниципальных правовых актов в сфере муниципальной службы в соответствие с законодательством РВ и ХМАО-Югры. 
2. Получение муниципальными служащими  дополнительного профессионального образования в соответствии с планом профессиональной переподготовки, повышения квалификации и стажировки. 
3. Увеличение доли участия муниципальных служащих в аппаратной учебе в соответствии с планом аппаратной учебы. 
4. Получение лицами включенных в кадровый резерв дополнительного профессионального образования в соответствии с планом переподготовки, повышения квалификации и стажировки. 
5. Соответствие задач и функций, выполняемых структурными подразделениями органов местного самоуправления полномочиям, закрепленным за органами местного самоуправления законодательством РФ и ХМАО-Югры. 
6. Формирование негативного отношения к коррупционному поведению.                                                                                                                                                                                  7. Создание благоприятных условий для проявления каждым муниципальным служащим своих способностей, стимулирование его профессионального роста.                                                                                                            </t>
    </r>
    <r>
      <rPr>
        <b/>
        <u val="single"/>
        <sz val="9"/>
        <rFont val="Times New Roman"/>
        <family val="1"/>
      </rPr>
      <t>Показатели конечных результатов:</t>
    </r>
    <r>
      <rPr>
        <sz val="9"/>
        <rFont val="Times New Roman"/>
        <family val="1"/>
      </rPr>
      <t xml:space="preserve">
1. Создание эффективной муниципальной службы, способной успешно решать стратегические задачи экономического и социального развития города.                                          2. Положительная оценка деятельности муниципальных служащих жителями города Югорска. </t>
    </r>
  </si>
  <si>
    <t>Постановление администрации города Югорска №2532 от 04.10.2012 г. (изменения Постановление администрации города Югорска от 30.10.2012 №2806)</t>
  </si>
  <si>
    <t>Постановление администрации города Югорска  от  19.07.2010  № 1300 (с изменениями от 27.01.2011 № 115, от 10.11.2011 № 2570, от 10.01.2012 №4, от 28.06.2012 №1579)</t>
  </si>
  <si>
    <t xml:space="preserve">1. Сокращение аварийного жилищного фонда на территрории города Югорска.
2. Создание безопасных и благоприятных условий  проживания граждан путем их переселения из аварийных многоквартирных домов в благоустроенные жилые помещения. </t>
  </si>
  <si>
    <t>Постановление администрации города Югорска от 9.12.2011 № 2864 (с изменениями от 13.04.2012 № 863,  от 25.10.2012 №2746, от 06.11.2012 №2840)</t>
  </si>
  <si>
    <t>Постановление администрации города Югорска от 13.11.2010 № 2059 (с изменениями от 1 ноября 2011 года № 2388, от 28.11.2011 № 2724, от 30.12.2011 №3135, от 17.07.2012 №1786, от 10.08.2012 №1982, от 21.09.2012 №2388, 15.10.2012 №2607, от 06.11.2012 №2835)</t>
  </si>
  <si>
    <t>Приказ ДЖКиСК от 22.03.2012 №22, (Приказ ДЖКиСК от 16.04.2012 №37, от 09.11.2012 №135)</t>
  </si>
  <si>
    <t>Приказ ДМСиГ от 28.04.2012 №54(изменения от 29.10.2012 №221)</t>
  </si>
  <si>
    <t>Постановление администрации города Югорска от 31.03.2010 года № 467 (с изменениями от 20.07.2010 № 1320, от 16.11.2010 № 2092, от 17.12.2010 № 2350, от 4.02.2011 № 173, от 13.05.2011 № 943, от 8.11.2011 № 2454, от 30.11.2011 №2750, от 30.05.2012 №1320, от 13.09.2012 № 2286, от 23.11.2012  №3056)</t>
  </si>
  <si>
    <t>Постановление администрации города Югорска  от 9.11.2009 года № 1939 (с изменениями от 29.06.2010 года № 1133, от 17.11.2010 № 2128, от 15.03.2011 № 452, от 26.04.2011 № 800, от 1.09.2011 № 1847, от 16.11.2011 №2605, от 14.12.2011 № 2937, от 25.04.2012 №957, от 5.06.2012 №1368, от 08.08.2012 № 1929, от 17.10.2012 №2640, от 28.11.2012 №3096 )</t>
  </si>
  <si>
    <t>Распоряжение администрации города Югорска №547 от 03.09.2012 г. (изменения от 14.11.2012 №709)</t>
  </si>
  <si>
    <t>"Информационное сопровождение деятельности администрации города Югорска на 2012-2015 годы"</t>
  </si>
  <si>
    <t>Постановление администрации города Югорска от 26.10.2011 № 2331 (изменения от 03.12.2012 №3195)</t>
  </si>
  <si>
    <t>Постановление администрации города Югорска от 9.11.2010 № 2024 (с изменениями от 10.03.2011 № 422, 16.08.2011 № 1731, от 21.11.2011 № 2630, от 18.11.2011 №2625, от 23.12.2011 № 3033, от 13.09.2012 № 2287, от 06.11.2012 №2833, от 06.12.2012 №3216)</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</si>
  <si>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</si>
  <si>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</si>
  <si>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</si>
  <si>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</si>
  <si>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</si>
  <si>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</si>
  <si>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</si>
  <si>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</si>
  <si>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</si>
  <si>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</si>
  <si>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</si>
  <si>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</si>
  <si>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</si>
  <si>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</si>
  <si>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</si>
  <si>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</si>
  <si>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</si>
  <si>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</si>
  <si>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</si>
  <si>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</si>
  <si>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</si>
  <si>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</si>
  <si>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</si>
  <si>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</si>
  <si>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</si>
  <si>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</si>
  <si>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</si>
  <si>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</si>
  <si>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</si>
  <si>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</si>
  <si>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</si>
  <si>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</si>
  <si>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</si>
  <si>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</si>
  <si>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</si>
  <si>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</si>
  <si>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</si>
  <si>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</si>
  <si>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</si>
  <si>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</si>
  <si>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</si>
  <si>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</si>
  <si>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</si>
  <si>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</si>
  <si>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</si>
  <si>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</si>
  <si>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</si>
  <si>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</si>
  <si>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</si>
  <si>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</si>
  <si>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</si>
  <si>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</si>
  <si>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</si>
  <si>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</si>
  <si>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</si>
  <si>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</si>
  <si>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</si>
  <si>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</si>
  <si>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</si>
  <si>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</si>
  <si>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Повышение эффективности муниципальной службы и муниципального управления</t>
  </si>
  <si>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</si>
  <si>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</si>
  <si>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</si>
  <si>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</si>
  <si>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</si>
  <si>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</si>
  <si>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"Стимулирование жилищного строительства в городе Югорске на 2012 год"</t>
  </si>
  <si>
    <t>Приказ департамента муниципальной собственности и градостроительства от 20.04.2012 №44</t>
  </si>
  <si>
    <t>Приказ ДЖКиСК от 6.04.2012 №28</t>
  </si>
  <si>
    <r>
      <t xml:space="preserve">Показатели непосредственных результатов:
</t>
    </r>
    <r>
      <rPr>
        <sz val="9"/>
        <rFont val="Times New Roman"/>
        <family val="1"/>
      </rPr>
      <t xml:space="preserve">Создание благоприятных условий проживания граждан в многоквартирном доме,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4 домах, общей площадью 11 364,6 кв. м,
2. Установка коллективных (общедомовых) приборов учета и узлов учета - 20 шт.</t>
    </r>
  </si>
  <si>
    <t>"Капитальный ремонт многоквартирных домов на 2011 - 2012 годы" (продлена до 1 июля 2012 года)</t>
  </si>
  <si>
    <t>2012 в т.ч. переходящие остатки</t>
  </si>
  <si>
    <t>Постановление администрации города Югорска  от 21.12.2009 года № 2310 (с изменениями от21.04.2010 № 659, № 2146 от 22.11.2010, № 165 от 2.02.2011, № 1218 от 14.06.2011, № 2351 от 26.10.2011, №2627 от 21.11.2011, № 3056 от 28.12.2011, № 1283 от 29.05.2012)</t>
  </si>
  <si>
    <t>Постановление администрации города Югорска от 22.11.2010 №2145 (с изменениями от 25.04.2011 № 799, от 1.12.2011 № 2780, от 30.12.2011 № 3112, от 30.05.2012 №1321)</t>
  </si>
  <si>
    <t>Приказ Управления по физической культуре, спорту, работе с детьми и молодежью № 95 от 30.08.2011 (с изменениями от 27.12.2011 № 157,  5.06.2012 №86)</t>
  </si>
  <si>
    <t>Обеспечение условий для создания и развития системы экологического просвещения и пропоганды экологических знаний среди населения</t>
  </si>
  <si>
    <r>
      <t xml:space="preserve">Показатели непосредственных результатов:
</t>
    </r>
    <r>
      <rPr>
        <sz val="9"/>
        <rFont val="Times New Roman"/>
        <family val="1"/>
      </rPr>
      <t xml:space="preserve">Увеличение количества природоохранных мероприятий, мероприятий эколого - образовательного, просветительского направления и мероприятий эколого - художественного направления
</t>
    </r>
    <r>
      <rPr>
        <b/>
        <u val="single"/>
        <sz val="9"/>
        <rFont val="Times New Roman"/>
        <family val="1"/>
      </rPr>
      <t xml:space="preserve">Показатели конечных результатов:
</t>
    </r>
    <r>
      <rPr>
        <sz val="9"/>
        <rFont val="Times New Roman"/>
        <family val="1"/>
      </rPr>
      <t xml:space="preserve">Увеличение количества населения, охваченного природоохранными мероприятиями - не менее 100 человек
</t>
    </r>
  </si>
  <si>
    <t>Повышение качества жизни населения города Югорска путем сохранения материально - технической базы объектов муниципальной собственности и поддержание ее в состоянии, пригодном для эксплуатации, что позволит повысить кчество услуг, оказываемых населению.</t>
  </si>
  <si>
    <t>Реализация основных направлений государственной политикив области социально-трудовых отношений и охраны труда.</t>
  </si>
  <si>
    <r>
      <rPr>
        <b/>
        <u val="single"/>
        <sz val="9"/>
        <rFont val="Times New Roman"/>
        <family val="1"/>
      </rPr>
      <t xml:space="preserve">Показатели непосредственных результатов:
</t>
    </r>
    <r>
      <rPr>
        <sz val="9"/>
        <rFont val="Times New Roman"/>
        <family val="1"/>
      </rPr>
      <t xml:space="preserve">1.Увеличение количества заключенных коллективных договоров и прошедших уведомительную регистрацию в администрации городо Югорска до 40 единиц; 2.Увеличение количества аттестованных рабочих мест в организациях города Югорска до 9,2 тысяч мест; 3.Увеличение количества организаций города Югорска, подавших в установленном порядке декларацию соответствия условий труда государственным нормативным требованиям охраны труда до 10 единиц; 4.Увеличение количества работодателей, заключивших с администрацией города Югорска Соглашения о проведении координационных мероприятий в сфере труда до 25 единиц.                           
</t>
    </r>
    <r>
      <rPr>
        <b/>
        <u val="single"/>
        <sz val="9"/>
        <rFont val="Times New Roman"/>
        <family val="1"/>
      </rPr>
      <t>Показатели конечных результатов:</t>
    </r>
    <r>
      <rPr>
        <sz val="9"/>
        <rFont val="Times New Roman"/>
        <family val="1"/>
      </rPr>
      <t xml:space="preserve">
1.Увеличение удельного веса заключенных коллективных договоров от общего количества зарегестрированных организаций на территории города Югорска до 5%. 2.Увеличение удельного веса работниковзанятых на рабочих местах, прошедших аттестацию по условиям труда до 75% от общего количества рабочих мест. 3.Увеличение удельного веса работодателей  города, заключивших с администрацией города Югорска Соглашение о проведении координационных мероприятий в сфере труда на 60%. 4.Увеличение численности работников, занятых во вредных и (или) опасных условиях труда, работающих в организациях города Югорска, охваченных переодическими медицинскими осмотрами до 95% от общего количества работников, подлежащих прохождению переодических медосмотров.</t>
    </r>
  </si>
  <si>
    <t>"Обеспечение деятельности администрации города Югорска на 2012-2014 годы"</t>
  </si>
  <si>
    <t>Обеспечение деятельности главы администрации города Югорска (далее-глава администрации), аппарата управления администрации города Югорска (далее -аппарат управления), а также органов администрации города Югорска, наделенных отдельными государственными полномочиями, создание  условий для повышения эффективности их работы.</t>
  </si>
  <si>
    <t>Приказ ДЖКиСК от 27.08.2012 № 104.  (изменения Приказ ДЖКиСК №116 от 28.09.2012 г., Приказ №121 от 22.10.2012 г.)</t>
  </si>
  <si>
    <r>
      <t xml:space="preserve">Показатели непосредственных результатов:
</t>
    </r>
    <r>
      <rPr>
        <sz val="10"/>
        <rFont val="Times New Roman"/>
        <family val="1"/>
      </rPr>
      <t xml:space="preserve">1. Капитальный ремонт административного здания,
2. Капитальный ремонт здания городской бани,
3. Капитальный ремонт памятника-мемориала "Защитникам Отечества и первопроходцам земли Югорской".
4. Капитальный ремонт административного здания по ул. Ленина, 29                                                                                                                        </t>
    </r>
    <r>
      <rPr>
        <b/>
        <u val="single"/>
        <sz val="10"/>
        <rFont val="Times New Roman"/>
        <family val="1"/>
      </rPr>
      <t xml:space="preserve">Показатели конечных результатов:
</t>
    </r>
    <r>
      <rPr>
        <sz val="10"/>
        <rFont val="Times New Roman"/>
        <family val="1"/>
      </rPr>
      <t>1. Освоение бюджетных средств в полном объеме.
2. Укрепление материально - технической базы объектов муниципальной собственности  4 зданий,
3. Выполнение проектно - изыскательских работ для капитального ремонта 1 здания.</t>
    </r>
  </si>
  <si>
    <r>
      <t>Показатели результативности:</t>
    </r>
    <r>
      <rPr>
        <b/>
        <sz val="9"/>
        <rFont val="Times New Roman"/>
        <family val="1"/>
      </rPr>
      <t xml:space="preserve"> </t>
    </r>
    <r>
      <rPr>
        <sz val="9"/>
        <rFont val="Times New Roman"/>
        <family val="1"/>
      </rPr>
      <t xml:space="preserve">Своевременная и в полном объеме оплата труда главы администрации, сотрудников аппарата управления, органов, наделенных отдельными государственными полномочиями; Фактическая доля расходов на услуги связи, транспортные и коммунальные услуги, другие услуги сотрудниками аппарата управления, органами, наделенными отдельными государственными полномочиями от необходимых объемов; Состояние имущества, уровень безопасности здания и сотрудников, доля фактических затрат по прочим расходам, наличие необходимых основных средств, мягкого инвентаря, материальных запасов.  </t>
    </r>
    <r>
      <rPr>
        <b/>
        <u val="single"/>
        <sz val="9"/>
        <rFont val="Times New Roman"/>
        <family val="1"/>
      </rPr>
      <t xml:space="preserve">Показатели конечных результатов: </t>
    </r>
    <r>
      <rPr>
        <sz val="9"/>
        <rFont val="Times New Roman"/>
        <family val="1"/>
      </rPr>
      <t xml:space="preserve"> Обеспечение сооттветствующих условий для качественного  и своевременного решения вопросов местного значения в рамках полномочий Администрации города Югорска, переданных отдельных государственных полномочий органам Администрации города Югорска.               </t>
    </r>
  </si>
  <si>
    <t>Приказ Департамента муниципальной собственности и градостроительства от 29.11.2011 №181 (с изменениями от 28.06.2012 №113, от 01.08.2012 № 138, от 29.08.2012 № 168)</t>
  </si>
  <si>
    <t>"Организация деятельности по опеке и попечительству в городе Югорске на 2012-2014 годы"</t>
  </si>
  <si>
    <t>Основной целью Программы является создание условий для интеграции детей-сирот и детей, оставшихся без попечения родителей, в общество через реализацию дополнительных гарантий и мер социальной поддержки детей-сирот идетей, оставшихся без попечения родителей, лиц из числа детей-сирот, и детей. оставшихся без попечения родителей, усыновителей, приемных родителей.</t>
  </si>
  <si>
    <t>Приказ ДЖКиСК от 30.07.2012 № 82 (с изменениями от 11.09.2012 № 106, 13.11.2012 №138)</t>
  </si>
  <si>
    <r>
      <t>Показатели результативности:</t>
    </r>
    <r>
      <rPr>
        <sz val="9"/>
        <rFont val="Times New Roman"/>
        <family val="1"/>
      </rPr>
      <t xml:space="preserve"> Количество детей-сирот и детей, оставшихся без попечения, приемных родителей, которым производяться выплаты:                                                      - денежных средств на содержание ребенка и оплату труда при семейных формах устройства детей-сирот и детей, оставшихся без попечения родителей (235 детей-сирот 47 приемных родителей);                                                      - единовременного пособия при всех формах устройства детей, лишенных родительского попечения (43 законных представитьеля);                                           - на предоставление гарантий детям-сиротам (224 ребенка);                Реализация отдельного государственного полномочия по осуществлению деятельности по опеке и попечительству (9 чел.)             </t>
    </r>
    <r>
      <rPr>
        <b/>
        <u val="single"/>
        <sz val="9"/>
        <rFont val="Times New Roman"/>
        <family val="1"/>
      </rPr>
      <t>Конечные результаты:</t>
    </r>
    <r>
      <rPr>
        <sz val="9"/>
        <rFont val="Times New Roman"/>
        <family val="1"/>
      </rPr>
      <t xml:space="preserve"> Доля детей-сирот и детей, оставшихся без попечения родителей, которым произведены ежемесячные выплаты. А также выплаты вознагрождения приемным родителям ( 100 % от планового показателя).</t>
    </r>
  </si>
  <si>
    <t>"Создание условий для предоставления транспортных, жилищно-коммунальных и бытовых услуг (услуг бань) населению города Югорска в 2012 году"</t>
  </si>
  <si>
    <t>Приказ ДЖКиСК от 9.08.2012 № 93</t>
  </si>
  <si>
    <t>Обеспечение транспортного обслуживания населения города на городских автобусных маршрутах (пассажирские перевозки) по социально-ориентированным тарифам, утвержденным Региональной службой по тарифам Ханты-Мансийского автономного округа-Югра; обеспечение населения города жилищно-коммунальными и бытовыми услугами (услугами бань) по социально-ориентированным тарифам, не обеспечивающим возмещение издержек: обеспечение устойчивого финансового состояния и безубыточной работы организаций, оказывающие населению города жилищно-коммунальные и бытовые услуги (услуги бань), услуги по пассажирским перевозкам, перевозкам, в пределах лимитов бюджетных ассигнований, выделенных на эти цели в бюджете города Югорска.</t>
  </si>
  <si>
    <t xml:space="preserve">"Управление земельными участками, находящихся на территории муниципального образования город Югорск на 2012-2015 годы" </t>
  </si>
  <si>
    <t>Приказ Департамента муниципальной собственности и градостроительства от 9.11.2011 № 174 (с изменениями от 2.04.2012 №38, от 08.08.2012 №147, от 09.11.2012 №234, от 29.11.2012 №254)</t>
  </si>
  <si>
    <r>
      <t>Показатели результативности:</t>
    </r>
    <r>
      <rPr>
        <sz val="9"/>
        <rFont val="Times New Roman"/>
        <family val="1"/>
      </rPr>
      <t xml:space="preserve"> Основными показателями результативности Программы являются: -создание условий для предоставления населению города жилищно-коммунальных и бытовых услуг (услуг бань) надлежащего качества, бесперебойного предоставления услуг по пассажирским перевозкам по социально-ориентированным тарифам;    - возмещение недополученных доходов предприятиям и организациям в связи с оказанием населению города жилищно-коммунальных и бытовых услуг (услуг бань), услуг по пассажирским перевозкам, по социально-ориентированным тарифам, не обеспечивающим возмещение издержек.               </t>
    </r>
    <r>
      <rPr>
        <b/>
        <u val="single"/>
        <sz val="9"/>
        <rFont val="Times New Roman"/>
        <family val="1"/>
      </rPr>
      <t>Конечные результаты:</t>
    </r>
    <r>
      <rPr>
        <sz val="9"/>
        <rFont val="Times New Roman"/>
        <family val="1"/>
      </rPr>
      <t xml:space="preserve"> Реализация Программы должна обеспечить оказание населению города в полном объеме и надлежащего качества жилищно-коммунальных и бытовых услуг (услуг бань), бесперебойного предоставления услуг по пассажирским перевозкам.  Показатели социально-экономической эффективности:                                            - создание комфортных условий жизнеобеспечения для населения города;                                        - положительное влияние на экономические показатели организаций,оказывающих населению города в полном объеме и надлежащего качества жилищно-коммунальных и бытовых услуг (услуг бань), услуг по пассажирским перевозкам;                         - отсутствие обоснованных жалоб населения на качество оказания жилищно-коммунальных и бытовых услуг (услуг бань), услуг по пассажирским перевозкам.</t>
    </r>
  </si>
  <si>
    <t>"Подготовка объектов жилищно-коммунального комплекса муниципального образования город Югорск к осенне-зимнему периоду 2012-2013 годов"</t>
  </si>
  <si>
    <t>Обеспечение бесперебойной эксплутации объектов жилищно-коммунального комплекса в осенне-зимний период 2012-2013 годов.</t>
  </si>
  <si>
    <t>"Функционирование Думы города Югорска и контрольно-счетной палаты города Югорска" на 2012-2014 гг.</t>
  </si>
  <si>
    <t>Постановление главы города Югорска от 21.08.2012 № 42</t>
  </si>
  <si>
    <t>Обеспечение эффективной деятельности Думы по исполнению ею полномочий представительного органа местного самоуправления. Осуществление финансового контроля.</t>
  </si>
  <si>
    <t>"Транспортно-хозяйственное обеспечение деятельности администрации города Югорска на 2012-2014 годы"</t>
  </si>
  <si>
    <t>Рапоряжение администрации города Югорска №470а от 24.07.2012</t>
  </si>
  <si>
    <t>Обеспечение автотранспортного и хозяйственного обслуживания органов местного самоуправления города Югорска</t>
  </si>
  <si>
    <r>
      <t>Ожидаемые конечные результаты:</t>
    </r>
    <r>
      <rPr>
        <sz val="9"/>
        <rFont val="Times New Roman"/>
        <family val="1"/>
      </rPr>
      <t xml:space="preserve"> Обеспечение качественного транспортного обслуживания органов местного самоуправления, полное удовлетворение работников органов местного самоуправления транспортным обслуживанием. Полное удовлетворение потребностей работников органов местного самоуправления хозяйственным обслуживанием, санитраным состоянием помещений, охраной помещения. </t>
    </r>
  </si>
  <si>
    <t>Приказ ДЖКиСК № 32 от 28.06.2010 (с изменениями от 22.09.2011 № 68, от 15.12.2011 №129, от 6.04.2012 №29, от 20.07.2012 № 81,Приказ №119/1 от 08.10.2012, №152 от 07.12.2012)</t>
  </si>
  <si>
    <r>
      <t>Показатели результативности:</t>
    </r>
    <r>
      <rPr>
        <sz val="9"/>
        <rFont val="Times New Roman"/>
        <family val="1"/>
      </rPr>
      <t xml:space="preserve"> -               </t>
    </r>
    <r>
      <rPr>
        <b/>
        <u val="single"/>
        <sz val="9"/>
        <rFont val="Times New Roman"/>
        <family val="1"/>
      </rPr>
      <t>Конечные результаты:</t>
    </r>
    <r>
      <rPr>
        <sz val="9"/>
        <rFont val="Times New Roman"/>
        <family val="1"/>
      </rPr>
      <t xml:space="preserve"> Повышение эффективности выполнения полномочий главы города, Думы города Югорска, контрольно-счетной палаты.</t>
    </r>
  </si>
  <si>
    <t>Постановление администрации города Югорска от 17.11.2010 № 2024 (с измененими от 25.08.2011 № 1804, от 22.11.2011 №2636, от 18.09.2012 №2342)</t>
  </si>
  <si>
    <t>Долгосрочная целевая программа "Профилактика правонарушений в городе Югорске на 2011-2015 годы"</t>
  </si>
  <si>
    <t xml:space="preserve">Постановление администрации города Югорска  от  23.07.2010  № 1330 (с изменениями Постановление от 13.11.2010 № 2060, от 21.06.2011 № 1312от 22.09.2011 № 1996, от 11.10.2011 № 2170, от 25.10.2011 №2330, от 14.11.2011 №2594, от 30.12.2011 № 3137, от 2.02.2012 №195, от 13.04.2012 № 865, от 13.09.2012 № 2285)  </t>
  </si>
  <si>
    <t xml:space="preserve">Приказ Управления образования № 643 от 11.11.2011 (с изменеиями  от 22.06.2012 № 321, от 10.09.2012 № 415)
</t>
  </si>
  <si>
    <t>Постановление администрации города Югорска от 01.03.2012 № 483 (с изменениями от 25.09.2012 № 2419)</t>
  </si>
  <si>
    <t>Постановление администрации города Югорска от 16.11.2010 № 2093 (с изменениями от 17.12.2010 № 2351, от 13.05.2011 № 944, от 31.10.2011 № 2386, от 30.12.2011 № 3110, от 8.06.2012 №1410; №2519 от 03.10.2012 г.)</t>
  </si>
  <si>
    <t>Обеспечение информационной открытости администрации города Югорска и реализация права граждан на получение полной и объективной информации о деятельности  администрации города Югорска, социально-экономического развития города Югорска</t>
  </si>
  <si>
    <r>
      <t>Показатели результативности:</t>
    </r>
    <r>
      <rPr>
        <sz val="9"/>
        <rFont val="Times New Roman"/>
        <family val="1"/>
      </rPr>
      <t xml:space="preserve"> 1) соблюдение сроков и порядка публикации муниципальных правовых актов, обсуждения проектов муниципальных правовых актов по вопросам местного значения, а также иной официальной информации; 2) увеличение количества авторских материалов о социально-экономическом и культурном развитии муниципального образования, о развитии общественной инфраструктуры; 3) увеличение количества информационно-аналитических программ, освещающих деятельность администрации города Югорска, социально-экономическое и культурное развитие города Югорска; 4) увеличение количества (суточного объема вещания) социально значимых материалов о деятельности администрации города Югорска; 5) увеличение количества официальной информации о социально-экономическом и культурном развитии муниципального образования, о развитии общественной инфраструктуры.</t>
    </r>
  </si>
  <si>
    <t>"Жилье на 2012-2015 годы"</t>
  </si>
  <si>
    <t>Создание условий, способствующих улучшению жилищных условий граждан города Югорска и стимулированию жилищного строительства на территории города Югорска</t>
  </si>
  <si>
    <r>
      <t>Непосредственные результаты:</t>
    </r>
    <r>
      <rPr>
        <sz val="10"/>
        <rFont val="Times New Roman"/>
        <family val="1"/>
      </rPr>
      <t xml:space="preserve">1) переселение из непригодного жиолья - 87 семей; 2) улучшение жилищных условий семей из городского списка очередности - 12 семей; 3) улучшение жилищных условий семей высококвалифицированных специалистов бюджетной сферы - 6 семей; 4) ежегодный ввод в 2012 году в эксплуатацию не менее 80 индивидуальных жилых домов; 5) получение мер государственной поддержки детьми-сиротами - 9 детей; 6) получение мер государственной поддержки и улучшение жилищных условий ветеранов ВОВ - 2 ветерана; 7) получение мер государственной поддержки и улучшение жилищных условий семей военнослужащих уволенных в запас - 16 семей; 8) получение мер государственной поддрежки и улучщение жилищных условий семей ветеранов боевых действий и инвалидов - 6 семей. </t>
    </r>
    <r>
      <rPr>
        <b/>
        <u val="single"/>
        <sz val="10"/>
        <rFont val="Times New Roman"/>
        <family val="1"/>
      </rPr>
      <t>Ожидаемые конечные результаты:</t>
    </r>
    <r>
      <rPr>
        <sz val="10"/>
        <rFont val="Times New Roman"/>
        <family val="1"/>
      </rPr>
      <t xml:space="preserve"> Улучшение жилищных условий 218 семей, проживающих в городе Югорске. ВВод индивидуального жилья не менее 0,3 кв.м. на 1 жителя в 2012 году. Доля семей, получившых меры государственной поддержки от общего числа семей, нуждающихся в жилых помещениях не менее 20%.</t>
    </r>
  </si>
  <si>
    <t>Планируемые значения показателей</t>
  </si>
  <si>
    <t>Федеральный бюджет</t>
  </si>
  <si>
    <t>Постановление администрации города Югорска от 15.08.2011 № 1726, Постановление администрации города Югорска от 23.01.2012 № 87), Постановление администрации города Югорска от 05.09.2012 №2172</t>
  </si>
  <si>
    <t>Постановление администрации города Югорска от 24.10.2011 № 2295, Постановление администрации города Югорска от 21.05.2012 № 1189</t>
  </si>
  <si>
    <t>Создание  в городе Югорске толерантной среды на основе ценностей многонационального российского общества, общероссийской гражданской идентичности и культурного самосознания, принципов соблюдения прав и свобод человека</t>
  </si>
  <si>
    <t>Постановление администрации города Югорска от 26.10.2011 № 2333, Постановление администрации города Югорска №2011 от 15.08.2012, Постановление администрации города Югорска №2645 от 17.10.2012</t>
  </si>
  <si>
    <t>Постановление администрации города Югорска от 23.05.2011 № 1018 (с изменениями от 11.08.2011 № 1705, от 9.02.2012 № 280, от 14.05.2012 №1123, от 05.09.2012 №2171)</t>
  </si>
  <si>
    <t>"Градостроительная документация территориального планирования города Югорска на 2011 - 2015 годы"</t>
  </si>
  <si>
    <t>"Профилактика экстремизма, гармонизация межэтнических и межкультурных отношений, укрепление толерантности в городе Югорске на 2011 - 2013 годы"</t>
  </si>
  <si>
    <t>"Модернизация здравоохранения города Югорска на 2011 - 2013 годы"</t>
  </si>
  <si>
    <t>"Обеспечение жильем молодых семей на территории муниципального образования городской округ город Югорск на 2011 - 2013 годы"</t>
  </si>
  <si>
    <t>"Развитие малого и среднего предпринимательства на территории города Югорска на 2012-2015 годы"</t>
  </si>
  <si>
    <t>"Формирование доступной среды жизнедеятельности для инвалидов и маломобильных групп населения в городе Югорске на 2011-2015 годы"</t>
  </si>
  <si>
    <t>"Повышение эффективности бюджетных расходов города Югорска на 2011 - 2013 годы"</t>
  </si>
  <si>
    <t>"Развитие культуры в городе Югорске на 2012 - 2014 годы"</t>
  </si>
  <si>
    <t>"Развитие коммунальной инфраструктуры города Югорска на 2012 - 2016 годы"</t>
  </si>
  <si>
    <t>"Совершенствование и развитие сети автомобильных дорог города Югорска на 2012-2020 годы"</t>
  </si>
  <si>
    <t>"Реализация мероприятий по совершенствованию социально-трудовых отношений и охраны труда в городе Югорске на 2012-2014 годы"</t>
  </si>
  <si>
    <t>"Развитие физической культуры и спорта в городе Югорске на 2011 - 2013 годы"</t>
  </si>
  <si>
    <t>"Реализация приоритетного национального проекта в сфере здравоохранения в городе Югорске на 2011 - 2013 годы"</t>
  </si>
  <si>
    <r>
      <t>Показатели непосредственных результатов:</t>
    </r>
    <r>
      <rPr>
        <sz val="9"/>
        <rFont val="Times New Roman"/>
        <family val="1"/>
      </rPr>
      <t xml:space="preserve">
1. Устройство 5 детских площадок.
2. Устройство 1936 кв. м тротуаров.
3. Устройство 585 кв. м проездов.
4. Устройство 8 338 кв. м газонов.
5. Устройство автомобильных стоянок 6 219 кв. м.
</t>
    </r>
    <r>
      <rPr>
        <b/>
        <u val="single"/>
        <sz val="9"/>
        <rFont val="Times New Roman"/>
        <family val="1"/>
      </rPr>
      <t xml:space="preserve">Показатели конечных результатов:
</t>
    </r>
    <r>
      <rPr>
        <sz val="9"/>
        <rFont val="Times New Roman"/>
        <family val="1"/>
      </rPr>
      <t xml:space="preserve">1. Благоустройство 9 дворовых территорий.
</t>
    </r>
  </si>
  <si>
    <t>"Энергосбережение и повышение энергетической эффективности города Югорска на 2010 - 2015 годы"</t>
  </si>
  <si>
    <t>Постановление администрации города Югорска от 29.07.2010 № 1364
Постановление администрации города Югорска от 31.08.2010 № 1556 Постановление администрации города Югорска от 10.10.2012 №2225</t>
  </si>
  <si>
    <t xml:space="preserve">Федеральный бюджет </t>
  </si>
  <si>
    <t>"Электронный муниципалитет города Югорска на 2013 - 2015 годы"</t>
  </si>
  <si>
    <t>Распоряжение администрации города Югорска от 24.10.2012 №659</t>
  </si>
  <si>
    <t xml:space="preserve">Создание системы предоставления муниципальных услуг в электронной форме и обеспечение информационной открытости органов местного самоуправления города Югорска </t>
  </si>
  <si>
    <r>
      <t>Ожидаемые непосредственные результаты:</t>
    </r>
    <r>
      <rPr>
        <sz val="9"/>
        <rFont val="Times New Roman"/>
        <family val="1"/>
      </rPr>
      <t xml:space="preserve"> 1) Количество оборудованных рабочих мест исполнителей муниципальных услуг - 20; 2) Количество рабочих семт системы электронного документооборота - 160; 3) Количество рабочих мест регистрации документов в системе электронного документооборота - 3; 4) Количество сертифицированных рабочих мест, удовлетворяющих требованиям информационной безопасности - 3; 5)Количество приобретенных персональных компьютеров - 100. </t>
    </r>
    <r>
      <rPr>
        <b/>
        <u val="single"/>
        <sz val="9"/>
        <rFont val="Times New Roman"/>
        <family val="1"/>
      </rPr>
      <t xml:space="preserve">Ожидаемые конечные результаты: </t>
    </r>
    <r>
      <rPr>
        <sz val="9"/>
        <rFont val="Times New Roman"/>
        <family val="1"/>
      </rPr>
      <t xml:space="preserve">1) Количество муниципальных услуг, предоставляемых в электронном виде - 34; 2) Средняя посещаемость официального сайта - не менее 110 чел. в сутки; 3) Средняя посещаемость сайта органов местного самоуправления - не менее 730 чел. в сутки.  </t>
    </r>
  </si>
  <si>
    <r>
      <t>Ожидаемые непосредственные результаты:</t>
    </r>
    <r>
      <rPr>
        <sz val="9"/>
        <rFont val="Times New Roman"/>
        <family val="1"/>
      </rPr>
      <t xml:space="preserve"> </t>
    </r>
    <r>
      <rPr>
        <b/>
        <u val="single"/>
        <sz val="9"/>
        <rFont val="Times New Roman"/>
        <family val="1"/>
      </rPr>
      <t xml:space="preserve">Ожидаемые конечные результаты: </t>
    </r>
  </si>
  <si>
    <t>"Функционирование Департамента финансов администрации города Югорска на 2012-2014 годах"</t>
  </si>
  <si>
    <t>"Реализация долговой политики муниципального образования города Югорска на 2012-2014 годах"</t>
  </si>
  <si>
    <t xml:space="preserve">"Развитие муниципальной системы образования города Югорска на 2011 - 2013 годы" </t>
  </si>
  <si>
    <r>
      <t>Показатели результативности:</t>
    </r>
    <r>
      <rPr>
        <sz val="9"/>
        <rFont val="Times New Roman"/>
        <family val="1"/>
      </rPr>
      <t xml:space="preserve"> Безаварийная работа в осенне-зимний период 2012-2013 годов. </t>
    </r>
    <r>
      <rPr>
        <b/>
        <u val="single"/>
        <sz val="9"/>
        <rFont val="Times New Roman"/>
        <family val="1"/>
      </rPr>
      <t>Конечные результаты:</t>
    </r>
    <r>
      <rPr>
        <sz val="9"/>
        <rFont val="Times New Roman"/>
        <family val="1"/>
      </rPr>
      <t xml:space="preserve"> Замена ветхих сетей:                                                            - теплоснабжения (в двухтрубном исчислении) - 1143,1 м.п;                           - холодного водоснабжения - 2292,6 м.п; - водоотведения - 505 м.п;     Капитальный ремонт ТП - 3 шт.; Капитальный ремонт сетей уличного освещения - 392 светильника.                                            Сокращение протяженности ветхих сетей: - теплоснабжение - 3,4 %                             - горячее водоснабжение - 0,6 %;              - водоотведение - 0,4 %  .</t>
    </r>
  </si>
  <si>
    <t>"Мероприятия по капитальному ремонту объектов муниципальной собственности в городе Югорске на 2012 год"</t>
  </si>
  <si>
    <t>Постановление администрации города Югорска от 10.11.2011 № 2560 (с изменениями от 23.04.2012 №936, от 14.06.2012 №1448, от 3.07.2012 №1651, от 26.07.2012 №1855, от 26.10.2012 №2756)</t>
  </si>
  <si>
    <t>"Проведение капитального ремонта в многоквартирных домах на 2012 год"</t>
  </si>
  <si>
    <t>"Организация мероприятий по охране окружающей среды в городе Югорске на 2012 - 2013 годы"</t>
  </si>
  <si>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</si>
  <si>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</si>
  <si>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Улучшение жилищных условий молодых семей, признанных в установленном порядке нуждающимися в улучшении жилищных условий</t>
  </si>
  <si>
    <t>Приказ Департамента жилищно - коммунального и стрительного комплекса № 73 от 22.09.2010 (с изменениями приказ № 107 от 12.11.2010, № 133 от 28.12.2010, № 10 от 5.04.2011, от 30.08.2011 № 62, от 27.10.2011 №94, от 16.11.2011 № 114, от 26.12.2011 № 139, от 13.04.2012 № 33, от 6.06.2012 № 53, от 30.07.2012 № 83, №115 от 28.09.2012 г. от 02.11.2012 №126, от 04.12.12 №148)</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</si>
  <si>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</si>
  <si>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"Развитие дополнительного образования детей в спортивной школе города Югорска на 2011 - 2013 годы"</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</si>
  <si>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</si>
  <si>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</si>
  <si>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</si>
  <si>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</si>
  <si>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</si>
  <si>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Создание для инвалидов и других маломобильных групп населения города Югорска доступной и комфортной среды жизнедеятельности</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</si>
  <si>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</si>
  <si>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</si>
  <si>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</si>
  <si>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</si>
  <si>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t>Распоряжение от 30.08.2012 № 543 (изменения Распоряжение №681 от 02.11.2012)</t>
  </si>
  <si>
    <t>Распоряжение от 28.08.2012 № 539 (изменение Распоряжение администрации города Югорска №688 от 06.11.2012)</t>
  </si>
  <si>
    <t>Постановление администрации города Югорска от 27 июня 2011 года № 1368 (с изменениями от 16.08.2011 № 1730, от 21.10.2011 №2291, от 30.12.2011 №3136, от 6.07.2012 №1707, от 15.08.2012 №2013, от 06.11.2012 №2836)</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</si>
  <si>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</si>
  <si>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Создание условий для повышения доступности культурных благ, развития и реализации творческого и духовного потенциала личности</t>
  </si>
  <si>
    <t>Постановление администрации города Югорска от 13.11.2010 № 2055 (с изменениями от 2.02.2011 № 164, от 4.05.2011 № 856, от 13.07.2011 № 1493, от 19.09.2011 № 1986, от 21.11.2011 № 2628, от 30.12.2011 № 3147, от 16.02.2012 № 320, от 28.04.2012 № 981, от 28.06.2012 №1595, от 24.08.2012 №2101, №2521 от 03.10.2012, от 21.11.2012 №3009)</t>
  </si>
  <si>
    <t>Постановление администрации города Югорска от 10.01.2012 № 5 (с изменениями от 22.03.2012 № 641, 30.07.2012 №1882, от 21.11.2012 №3008)</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</si>
  <si>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</si>
  <si>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Постановление администрации города Югорска от 14.06.2011 № 1215 (с изменениями от 25.11.2011 №2683)</t>
  </si>
  <si>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</si>
  <si>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Показатели непосредственных результатов:</t>
    </r>
    <r>
      <rPr>
        <sz val="10"/>
        <rFont val="Times New Roman"/>
        <family val="1"/>
      </rPr>
      <t xml:space="preserve">
1. Увеличение производительности водоочистных сооружений.
2. Увеличение производительности канализационных очистных сооружений.
3. Увеличение мощности котельных.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2. Увеличение площади земельных участков обеспеченных инженерными сетями.</t>
    </r>
  </si>
  <si>
    <t>Адресная программа по переселению граждан из аварийного жилого фонда в городе Югорске на 2011 - 2012 годы</t>
  </si>
  <si>
    <t>Ожидаемые конечные результаты программы:
1. Приобретение жилых помещений общей площадью 4 029 кв. метра в сданных в эксплуатацию многоквартирных жилых домах города Югорска.
2. Переселение 60 семей (184 человека) из аварийных жилых домов.
3. Ликвидация 3 418,1 кв. метра аварийного жилого фонда.</t>
  </si>
  <si>
    <t>Постановление администрации города Югорска от 1.12.2011 № 2779 (с изменениями от 26.04.2012 №972, от 22.08.2012 №2779, от 28.11.2012 №3094)</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</si>
  <si>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</si>
  <si>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2012 - 2014 годы"</t>
  </si>
  <si>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</si>
  <si>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Приказ ДЖКиСК № 35 от 12.07.2011(приказ от 23.01.2012 №7)</t>
  </si>
  <si>
    <t>Капитальный ремонт и ремонт дворовых территорий многоквартирных домов, проездов к дворовым территориям многоквартирных домов в городе Югорске на 2012 - 2014 годы"</t>
  </si>
  <si>
    <t>Благоустройство внутриквартальных проездов, дворовых территорий многоквартирных домов</t>
  </si>
  <si>
    <t>РЕЕСТР ДОЛГОСРОЧНЫХ ЦЕЛЕВЫХ ПРОГРАММ  2012 год</t>
  </si>
  <si>
    <t>РЕЕСТР ВЕДОМСТВЕННЫХ ЦЕЛЕВЫХ ПРОГРАММ 2012 год</t>
  </si>
  <si>
    <t>РЕЕСТР АДРЕСНЫХ ПРОГРАММ 2012 год</t>
  </si>
  <si>
    <t>РЕЕСТР ИНВЕСТИЦИОННЫХ И КОМПЛЕКСНЫХ ПРОГРАММ 2012 год</t>
  </si>
  <si>
    <t>"Общее, дошкольное и дополнительное образование детей города Югорска на 2012-2014 годы"</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</si>
</sst>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s>
  <fonts count="28">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7"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76">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wrapText="1"/>
    </xf>
    <xf numFmtId="0" fontId="0" fillId="0" borderId="0" xfId="0" applyBorder="1" applyAlignment="1">
      <alignment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0" fontId="8" fillId="0" borderId="10" xfId="0" applyFont="1" applyFill="1" applyBorder="1" applyAlignment="1">
      <alignment vertical="top" wrapText="1"/>
    </xf>
    <xf numFmtId="0" fontId="3" fillId="0" borderId="0" xfId="0" applyFont="1" applyFill="1" applyAlignment="1">
      <alignment wrapText="1"/>
    </xf>
    <xf numFmtId="4" fontId="2"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0" fontId="5" fillId="0" borderId="12" xfId="0" applyFont="1" applyBorder="1" applyAlignment="1">
      <alignment horizontal="center" vertical="top" wrapText="1"/>
    </xf>
    <xf numFmtId="0" fontId="5" fillId="0" borderId="12" xfId="0" applyFont="1" applyBorder="1" applyAlignment="1">
      <alignment horizontal="left" vertical="top" wrapText="1"/>
    </xf>
    <xf numFmtId="0" fontId="9" fillId="0" borderId="12" xfId="0" applyFont="1" applyBorder="1" applyAlignment="1">
      <alignment horizontal="left" vertical="top" wrapText="1"/>
    </xf>
    <xf numFmtId="169" fontId="3" fillId="0" borderId="10" xfId="0" applyNumberFormat="1" applyFont="1" applyBorder="1" applyAlignment="1">
      <alignment horizontal="center" vertical="top"/>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169" fontId="2"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70" fontId="2" fillId="0" borderId="10" xfId="0" applyNumberFormat="1" applyFont="1" applyBorder="1" applyAlignment="1">
      <alignment horizontal="center" vertical="top" wrapText="1"/>
    </xf>
    <xf numFmtId="170" fontId="3" fillId="0" borderId="10" xfId="0" applyNumberFormat="1" applyFont="1" applyBorder="1" applyAlignment="1">
      <alignment horizontal="center" vertical="top" wrapText="1"/>
    </xf>
    <xf numFmtId="170" fontId="3" fillId="0" borderId="10" xfId="0" applyNumberFormat="1" applyFont="1" applyBorder="1" applyAlignment="1">
      <alignment wrapText="1"/>
    </xf>
    <xf numFmtId="169" fontId="2" fillId="0" borderId="10" xfId="0" applyNumberFormat="1" applyFont="1" applyBorder="1" applyAlignment="1">
      <alignment horizontal="center" vertical="top" wrapText="1"/>
    </xf>
    <xf numFmtId="169" fontId="3" fillId="0" borderId="10" xfId="0" applyNumberFormat="1" applyFont="1" applyBorder="1" applyAlignment="1">
      <alignment horizontal="center" vertical="top" wrapText="1"/>
    </xf>
    <xf numFmtId="4" fontId="3" fillId="0" borderId="10" xfId="0" applyNumberFormat="1" applyFont="1" applyBorder="1" applyAlignment="1">
      <alignment horizontal="center" vertical="top"/>
    </xf>
    <xf numFmtId="4" fontId="2" fillId="0" borderId="10" xfId="0" applyNumberFormat="1" applyFont="1" applyBorder="1" applyAlignment="1">
      <alignment horizontal="center" vertical="top"/>
    </xf>
    <xf numFmtId="169" fontId="2" fillId="0" borderId="10" xfId="0" applyNumberFormat="1" applyFont="1" applyBorder="1" applyAlignment="1">
      <alignment horizontal="center" vertical="top"/>
    </xf>
    <xf numFmtId="0" fontId="5" fillId="0" borderId="10" xfId="0" applyFont="1" applyBorder="1" applyAlignment="1">
      <alignment horizontal="center" vertical="top" wrapText="1"/>
    </xf>
    <xf numFmtId="4" fontId="2"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169" fontId="3" fillId="0" borderId="12" xfId="0" applyNumberFormat="1" applyFont="1" applyBorder="1" applyAlignment="1">
      <alignment horizontal="center" vertical="top" wrapText="1"/>
    </xf>
    <xf numFmtId="0" fontId="2" fillId="0" borderId="10" xfId="0" applyFont="1" applyBorder="1" applyAlignment="1">
      <alignment horizontal="center" vertical="center"/>
    </xf>
    <xf numFmtId="169" fontId="3" fillId="0" borderId="10" xfId="0" applyNumberFormat="1" applyFont="1" applyBorder="1" applyAlignment="1">
      <alignment horizontal="center" vertical="center"/>
    </xf>
    <xf numFmtId="169" fontId="2" fillId="0" borderId="10" xfId="0" applyNumberFormat="1" applyFont="1" applyBorder="1" applyAlignment="1">
      <alignment horizontal="center" vertical="center"/>
    </xf>
    <xf numFmtId="0" fontId="3" fillId="0" borderId="10" xfId="0" applyFont="1" applyBorder="1" applyAlignment="1">
      <alignment horizontal="center" vertical="center"/>
    </xf>
    <xf numFmtId="4" fontId="2"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5" fillId="0" borderId="12" xfId="0" applyFont="1" applyFill="1" applyBorder="1" applyAlignment="1">
      <alignment horizontal="center" vertical="top" wrapText="1"/>
    </xf>
    <xf numFmtId="0" fontId="5" fillId="0" borderId="0" xfId="0" applyFont="1" applyFill="1" applyBorder="1" applyAlignment="1">
      <alignment vertical="top" wrapText="1"/>
    </xf>
    <xf numFmtId="0" fontId="3" fillId="0" borderId="0" xfId="0" applyFont="1" applyFill="1" applyAlignment="1">
      <alignment/>
    </xf>
    <xf numFmtId="0" fontId="2" fillId="0" borderId="0" xfId="0" applyFont="1" applyFill="1" applyAlignment="1">
      <alignment vertical="top"/>
    </xf>
    <xf numFmtId="0" fontId="2" fillId="0" borderId="0" xfId="0" applyFont="1" applyFill="1" applyAlignment="1">
      <alignment horizontal="left" vertical="top"/>
    </xf>
    <xf numFmtId="0" fontId="3" fillId="0" borderId="0" xfId="0" applyFont="1" applyFill="1" applyAlignment="1">
      <alignment vertical="top"/>
    </xf>
    <xf numFmtId="4" fontId="3"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top" wrapText="1"/>
    </xf>
    <xf numFmtId="4" fontId="2"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169" fontId="2" fillId="0" borderId="10" xfId="0" applyNumberFormat="1" applyFont="1" applyFill="1" applyBorder="1" applyAlignment="1">
      <alignment horizontal="center" vertical="top" wrapText="1"/>
    </xf>
    <xf numFmtId="169" fontId="3" fillId="0" borderId="10" xfId="0" applyNumberFormat="1" applyFont="1" applyFill="1" applyBorder="1" applyAlignment="1">
      <alignment horizontal="center" vertical="top" wrapText="1"/>
    </xf>
    <xf numFmtId="0" fontId="3" fillId="0" borderId="0" xfId="0" applyFont="1" applyAlignment="1">
      <alignment horizontal="center" vertical="top" wrapText="1"/>
    </xf>
    <xf numFmtId="169" fontId="2" fillId="0" borderId="12" xfId="0" applyNumberFormat="1" applyFont="1" applyBorder="1" applyAlignment="1">
      <alignment horizontal="center" vertical="top" wrapText="1"/>
    </xf>
    <xf numFmtId="169" fontId="3" fillId="0" borderId="10" xfId="0" applyNumberFormat="1" applyFont="1" applyBorder="1" applyAlignment="1">
      <alignment horizontal="center" wrapText="1"/>
    </xf>
    <xf numFmtId="0" fontId="3"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3" xfId="0" applyBorder="1" applyAlignment="1">
      <alignment horizontal="center" vertical="top"/>
    </xf>
    <xf numFmtId="0" fontId="0" fillId="0" borderId="11" xfId="0" applyBorder="1" applyAlignment="1">
      <alignment horizontal="center" vertical="top"/>
    </xf>
    <xf numFmtId="0" fontId="0" fillId="0" borderId="13" xfId="0" applyBorder="1" applyAlignment="1">
      <alignment horizontal="justify" vertical="top" wrapText="1"/>
    </xf>
    <xf numFmtId="0" fontId="0" fillId="0" borderId="11" xfId="0" applyBorder="1" applyAlignment="1">
      <alignment horizontal="justify" vertical="top" wrapText="1"/>
    </xf>
    <xf numFmtId="0" fontId="0" fillId="0" borderId="10" xfId="0" applyBorder="1" applyAlignment="1">
      <alignment vertical="top"/>
    </xf>
    <xf numFmtId="0" fontId="10" fillId="0" borderId="10" xfId="0" applyFont="1" applyBorder="1" applyAlignment="1">
      <alignment horizontal="justify" vertical="top" wrapText="1"/>
    </xf>
    <xf numFmtId="0" fontId="3" fillId="0" borderId="10" xfId="0" applyFont="1" applyBorder="1" applyAlignment="1">
      <alignment vertical="top" wrapText="1"/>
    </xf>
    <xf numFmtId="0" fontId="8" fillId="0" borderId="12" xfId="0" applyFont="1" applyBorder="1" applyAlignment="1">
      <alignment horizontal="justify" vertical="top" wrapText="1"/>
    </xf>
    <xf numFmtId="0" fontId="9" fillId="0" borderId="10" xfId="0"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Fill="1" applyBorder="1" applyAlignment="1">
      <alignment horizontal="center" vertical="top" wrapText="1"/>
    </xf>
    <xf numFmtId="0" fontId="5" fillId="0" borderId="10" xfId="0" applyFont="1" applyBorder="1" applyAlignment="1">
      <alignment vertical="top" wrapText="1"/>
    </xf>
    <xf numFmtId="0" fontId="0" fillId="0" borderId="10" xfId="0" applyBorder="1" applyAlignment="1">
      <alignment vertical="top" wrapText="1"/>
    </xf>
    <xf numFmtId="0" fontId="5" fillId="0" borderId="12" xfId="0" applyFont="1" applyBorder="1" applyAlignment="1">
      <alignment horizontal="center"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0" xfId="0" applyBorder="1" applyAlignment="1">
      <alignment horizontal="justify" vertical="top" wrapText="1"/>
    </xf>
    <xf numFmtId="0" fontId="5" fillId="0" borderId="12"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3" xfId="0" applyFont="1" applyBorder="1" applyAlignment="1">
      <alignment horizontal="center" vertical="top" wrapText="1"/>
    </xf>
    <xf numFmtId="0" fontId="5" fillId="0" borderId="11" xfId="0" applyFont="1" applyBorder="1" applyAlignment="1">
      <alignment horizontal="center" vertical="top" wrapText="1"/>
    </xf>
    <xf numFmtId="0" fontId="3" fillId="0" borderId="10" xfId="0" applyFont="1" applyFill="1" applyBorder="1" applyAlignment="1">
      <alignment horizontal="center" vertical="top" wrapText="1"/>
    </xf>
    <xf numFmtId="0" fontId="0" fillId="0" borderId="10" xfId="0" applyFill="1" applyBorder="1" applyAlignment="1">
      <alignment horizontal="center" vertical="top" wrapText="1"/>
    </xf>
    <xf numFmtId="0" fontId="3" fillId="0" borderId="12" xfId="0" applyFont="1" applyBorder="1" applyAlignment="1">
      <alignment horizontal="center"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9" fillId="0" borderId="11" xfId="0" applyFont="1" applyBorder="1" applyAlignment="1">
      <alignment horizontal="justify" vertical="top" wrapText="1"/>
    </xf>
    <xf numFmtId="0" fontId="3" fillId="0" borderId="10" xfId="0" applyFont="1" applyBorder="1" applyAlignment="1">
      <alignment horizontal="justify"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2" fillId="0" borderId="0" xfId="0" applyFont="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0" fillId="0" borderId="11" xfId="0" applyFill="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0" fillId="0" borderId="11" xfId="0" applyBorder="1" applyAlignment="1">
      <alignment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3" fillId="0" borderId="13"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0" borderId="13" xfId="0" applyBorder="1" applyAlignment="1">
      <alignment vertical="top" wrapText="1"/>
    </xf>
    <xf numFmtId="0" fontId="0" fillId="0" borderId="13" xfId="0" applyFill="1" applyBorder="1" applyAlignment="1">
      <alignment horizontal="center" vertical="top" wrapText="1"/>
    </xf>
    <xf numFmtId="0" fontId="3" fillId="0" borderId="12" xfId="0" applyFont="1" applyBorder="1" applyAlignment="1">
      <alignment vertical="top" wrapText="1"/>
    </xf>
    <xf numFmtId="0" fontId="8" fillId="0" borderId="10" xfId="0" applyFont="1" applyBorder="1" applyAlignment="1">
      <alignment vertical="top" wrapText="1"/>
    </xf>
    <xf numFmtId="0" fontId="9" fillId="0" borderId="10" xfId="0" applyFont="1" applyBorder="1" applyAlignment="1">
      <alignment horizontal="left" vertical="top" wrapText="1"/>
    </xf>
    <xf numFmtId="0" fontId="5" fillId="0" borderId="10" xfId="0" applyFont="1" applyBorder="1" applyAlignment="1">
      <alignment horizontal="center" vertical="top" wrapText="1"/>
    </xf>
    <xf numFmtId="0" fontId="3" fillId="0" borderId="10" xfId="0" applyFont="1" applyBorder="1" applyAlignment="1">
      <alignment horizontal="center"/>
    </xf>
    <xf numFmtId="170" fontId="8" fillId="0" borderId="12" xfId="0" applyNumberFormat="1" applyFont="1" applyBorder="1" applyAlignment="1">
      <alignment horizontal="left" vertical="top" wrapText="1"/>
    </xf>
    <xf numFmtId="170" fontId="8" fillId="0" borderId="13" xfId="0" applyNumberFormat="1" applyFont="1" applyBorder="1" applyAlignment="1">
      <alignment horizontal="left" vertical="top" wrapText="1"/>
    </xf>
    <xf numFmtId="170" fontId="8" fillId="0" borderId="11" xfId="0" applyNumberFormat="1" applyFont="1" applyBorder="1" applyAlignment="1">
      <alignment horizontal="left"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10" fillId="0" borderId="10" xfId="0" applyFont="1" applyBorder="1" applyAlignment="1">
      <alignment vertical="top" wrapText="1"/>
    </xf>
    <xf numFmtId="0" fontId="3" fillId="0" borderId="13" xfId="0" applyFont="1" applyBorder="1" applyAlignment="1">
      <alignment vertical="top" wrapText="1"/>
    </xf>
    <xf numFmtId="0" fontId="0" fillId="0" borderId="10" xfId="0" applyFill="1" applyBorder="1" applyAlignment="1">
      <alignment horizontal="center" wrapText="1"/>
    </xf>
    <xf numFmtId="0" fontId="0" fillId="0" borderId="10" xfId="0" applyBorder="1" applyAlignment="1">
      <alignment horizontal="center"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1" xfId="0" applyFont="1" applyBorder="1" applyAlignment="1">
      <alignment vertical="top" wrapText="1"/>
    </xf>
    <xf numFmtId="0" fontId="2" fillId="0" borderId="0" xfId="0" applyFont="1" applyAlignment="1">
      <alignment horizontal="center" wrapText="1"/>
    </xf>
    <xf numFmtId="0" fontId="0" fillId="0" borderId="12" xfId="0" applyFill="1" applyBorder="1" applyAlignment="1">
      <alignment horizontal="center" vertical="top" wrapText="1"/>
    </xf>
    <xf numFmtId="0" fontId="0" fillId="0" borderId="12" xfId="0" applyBorder="1" applyAlignment="1">
      <alignment horizontal="center" vertical="top" wrapText="1"/>
    </xf>
    <xf numFmtId="0" fontId="3" fillId="0" borderId="17" xfId="0" applyFont="1" applyBorder="1" applyAlignment="1">
      <alignment vertical="top" wrapText="1"/>
    </xf>
    <xf numFmtId="0" fontId="3" fillId="0" borderId="0" xfId="0" applyFont="1" applyAlignment="1">
      <alignment vertical="top" wrapText="1"/>
    </xf>
    <xf numFmtId="0" fontId="8" fillId="0" borderId="12" xfId="0" applyFont="1" applyBorder="1" applyAlignment="1">
      <alignment vertical="top" wrapText="1"/>
    </xf>
    <xf numFmtId="0" fontId="3" fillId="0" borderId="11" xfId="0" applyFont="1" applyBorder="1" applyAlignment="1">
      <alignmen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1" xfId="0" applyFont="1" applyBorder="1" applyAlignment="1">
      <alignment horizontal="left" vertical="top" wrapText="1"/>
    </xf>
    <xf numFmtId="0" fontId="5" fillId="0" borderId="12" xfId="0" applyFont="1" applyBorder="1" applyAlignment="1">
      <alignment horizontal="justify" vertical="top" wrapText="1"/>
    </xf>
    <xf numFmtId="0" fontId="5" fillId="0" borderId="13" xfId="0" applyFont="1" applyBorder="1" applyAlignment="1">
      <alignment horizontal="justify" vertical="top" wrapText="1"/>
    </xf>
    <xf numFmtId="0" fontId="5" fillId="0" borderId="11" xfId="0" applyFont="1" applyBorder="1" applyAlignment="1">
      <alignment horizontal="justify"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0" fillId="0" borderId="13" xfId="0" applyBorder="1" applyAlignment="1">
      <alignment vertical="top"/>
    </xf>
    <xf numFmtId="0" fontId="0" fillId="0" borderId="11" xfId="0" applyBorder="1" applyAlignment="1">
      <alignment vertical="top"/>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121"/>
  <sheetViews>
    <sheetView zoomScalePageLayoutView="0" workbookViewId="0" topLeftCell="A1">
      <pane ySplit="2460" topLeftCell="BM127" activePane="bottomLeft" state="split"/>
      <selection pane="topLeft" activeCell="G3" sqref="G3:J3"/>
      <selection pane="bottomLeft" activeCell="H24" sqref="H24"/>
    </sheetView>
  </sheetViews>
  <sheetFormatPr defaultColWidth="9.00390625" defaultRowHeight="12.75"/>
  <cols>
    <col min="1" max="1" width="3.375" style="4" customWidth="1"/>
    <col min="2" max="2" width="23.75390625" style="61" customWidth="1"/>
    <col min="3" max="3" width="22.375" style="4" customWidth="1"/>
    <col min="4" max="4" width="25.625" style="5" customWidth="1"/>
    <col min="5" max="5" width="7.875" style="1" customWidth="1"/>
    <col min="6" max="6" width="10.00390625" style="1" bestFit="1" customWidth="1"/>
    <col min="7" max="7" width="11.625" style="1" customWidth="1"/>
    <col min="8" max="8" width="10.125" style="1" customWidth="1"/>
    <col min="9" max="9" width="12.00390625" style="1" customWidth="1"/>
    <col min="10" max="10" width="15.125" style="1" customWidth="1"/>
    <col min="11" max="11" width="50.625" style="6" customWidth="1"/>
    <col min="12" max="16384" width="9.125" style="1" customWidth="1"/>
  </cols>
  <sheetData>
    <row r="1" spans="1:11" ht="12">
      <c r="A1" s="108" t="s">
        <v>223</v>
      </c>
      <c r="B1" s="108"/>
      <c r="C1" s="108"/>
      <c r="D1" s="108"/>
      <c r="E1" s="108"/>
      <c r="F1" s="108"/>
      <c r="G1" s="108"/>
      <c r="H1" s="108"/>
      <c r="I1" s="108"/>
      <c r="J1" s="108"/>
      <c r="K1" s="108"/>
    </row>
    <row r="3" spans="1:12" ht="47.25" customHeight="1">
      <c r="A3" s="109" t="s">
        <v>38</v>
      </c>
      <c r="B3" s="111" t="s">
        <v>46</v>
      </c>
      <c r="C3" s="111" t="s">
        <v>47</v>
      </c>
      <c r="D3" s="109" t="s">
        <v>39</v>
      </c>
      <c r="E3" s="115" t="s">
        <v>50</v>
      </c>
      <c r="F3" s="116"/>
      <c r="G3" s="117" t="s">
        <v>40</v>
      </c>
      <c r="H3" s="117"/>
      <c r="I3" s="117"/>
      <c r="J3" s="117"/>
      <c r="K3" s="118" t="s">
        <v>150</v>
      </c>
      <c r="L3" s="2"/>
    </row>
    <row r="4" spans="1:12" ht="21" customHeight="1">
      <c r="A4" s="110"/>
      <c r="B4" s="112"/>
      <c r="C4" s="112"/>
      <c r="D4" s="110"/>
      <c r="E4" s="123" t="s">
        <v>51</v>
      </c>
      <c r="F4" s="123" t="s">
        <v>44</v>
      </c>
      <c r="G4" s="109" t="s">
        <v>41</v>
      </c>
      <c r="H4" s="109" t="s">
        <v>42</v>
      </c>
      <c r="I4" s="121" t="s">
        <v>151</v>
      </c>
      <c r="J4" s="109" t="s">
        <v>43</v>
      </c>
      <c r="K4" s="119"/>
      <c r="L4" s="2"/>
    </row>
    <row r="5" spans="1:12" ht="18" customHeight="1">
      <c r="A5" s="89"/>
      <c r="B5" s="113"/>
      <c r="C5" s="89"/>
      <c r="D5" s="89"/>
      <c r="E5" s="124"/>
      <c r="F5" s="124"/>
      <c r="G5" s="114"/>
      <c r="H5" s="114"/>
      <c r="I5" s="122"/>
      <c r="J5" s="114"/>
      <c r="K5" s="120"/>
      <c r="L5" s="2"/>
    </row>
    <row r="6" spans="1:11" ht="34.5" customHeight="1">
      <c r="A6" s="125">
        <v>1</v>
      </c>
      <c r="B6" s="71" t="s">
        <v>171</v>
      </c>
      <c r="C6" s="98" t="s">
        <v>172</v>
      </c>
      <c r="D6" s="103" t="s">
        <v>88</v>
      </c>
      <c r="E6" s="10" t="s">
        <v>45</v>
      </c>
      <c r="F6" s="54">
        <f aca="true" t="shared" si="0" ref="F6:F41">SUM(G6:J6)</f>
        <v>2764408.2</v>
      </c>
      <c r="G6" s="54">
        <f>SUM(G7:G12)</f>
        <v>302308.69</v>
      </c>
      <c r="H6" s="54">
        <f>SUM(H7:H12)</f>
        <v>711162.76</v>
      </c>
      <c r="I6" s="54">
        <f>SUM(I7:I12)</f>
        <v>249626.72</v>
      </c>
      <c r="J6" s="54">
        <f>SUM(J7:J12)</f>
        <v>1501310.03</v>
      </c>
      <c r="K6" s="103" t="s">
        <v>89</v>
      </c>
    </row>
    <row r="7" spans="1:11" ht="19.5" customHeight="1">
      <c r="A7" s="126"/>
      <c r="B7" s="128"/>
      <c r="C7" s="106"/>
      <c r="D7" s="104"/>
      <c r="E7" s="3">
        <v>2010</v>
      </c>
      <c r="F7" s="54">
        <f t="shared" si="0"/>
        <v>305326.24</v>
      </c>
      <c r="G7" s="55">
        <v>54520.51</v>
      </c>
      <c r="H7" s="55">
        <v>28437.02</v>
      </c>
      <c r="I7" s="55">
        <v>156636.78</v>
      </c>
      <c r="J7" s="55">
        <v>65731.93</v>
      </c>
      <c r="K7" s="104"/>
    </row>
    <row r="8" spans="1:11" ht="17.25" customHeight="1">
      <c r="A8" s="126"/>
      <c r="B8" s="128"/>
      <c r="C8" s="106"/>
      <c r="D8" s="104"/>
      <c r="E8" s="3">
        <v>2011</v>
      </c>
      <c r="F8" s="54">
        <f t="shared" si="0"/>
        <v>612347.2</v>
      </c>
      <c r="G8" s="55">
        <v>52090.43</v>
      </c>
      <c r="H8" s="55">
        <v>118279.5</v>
      </c>
      <c r="I8" s="55">
        <v>78723.46</v>
      </c>
      <c r="J8" s="55">
        <v>363253.81</v>
      </c>
      <c r="K8" s="104"/>
    </row>
    <row r="9" spans="1:11" ht="16.5" customHeight="1">
      <c r="A9" s="126"/>
      <c r="B9" s="128"/>
      <c r="C9" s="106"/>
      <c r="D9" s="104"/>
      <c r="E9" s="3">
        <v>2012</v>
      </c>
      <c r="F9" s="54">
        <f t="shared" si="0"/>
        <v>550106.97</v>
      </c>
      <c r="G9" s="55">
        <v>42639.84</v>
      </c>
      <c r="H9" s="55">
        <v>170609.75</v>
      </c>
      <c r="I9" s="55">
        <v>14266.48</v>
      </c>
      <c r="J9" s="55">
        <v>322590.9</v>
      </c>
      <c r="K9" s="104"/>
    </row>
    <row r="10" spans="1:11" ht="15.75" customHeight="1">
      <c r="A10" s="126"/>
      <c r="B10" s="128"/>
      <c r="C10" s="106"/>
      <c r="D10" s="104"/>
      <c r="E10" s="3">
        <v>2013</v>
      </c>
      <c r="F10" s="54">
        <f t="shared" si="0"/>
        <v>552488.21</v>
      </c>
      <c r="G10" s="55">
        <v>78117.37</v>
      </c>
      <c r="H10" s="55">
        <v>212927.44</v>
      </c>
      <c r="I10" s="55">
        <v>0</v>
      </c>
      <c r="J10" s="55">
        <v>261443.4</v>
      </c>
      <c r="K10" s="104"/>
    </row>
    <row r="11" spans="1:11" ht="15" customHeight="1">
      <c r="A11" s="126"/>
      <c r="B11" s="128"/>
      <c r="C11" s="106"/>
      <c r="D11" s="104"/>
      <c r="E11" s="3">
        <v>2014</v>
      </c>
      <c r="F11" s="54">
        <f t="shared" si="0"/>
        <v>440969.57999999996</v>
      </c>
      <c r="G11" s="55">
        <v>62813.74</v>
      </c>
      <c r="H11" s="55">
        <v>144112.15</v>
      </c>
      <c r="I11" s="55">
        <v>0</v>
      </c>
      <c r="J11" s="55">
        <v>234043.69</v>
      </c>
      <c r="K11" s="104"/>
    </row>
    <row r="12" spans="1:11" ht="12.75" customHeight="1">
      <c r="A12" s="127"/>
      <c r="B12" s="129"/>
      <c r="C12" s="107"/>
      <c r="D12" s="105"/>
      <c r="E12" s="3">
        <v>2015</v>
      </c>
      <c r="F12" s="54">
        <f t="shared" si="0"/>
        <v>303170</v>
      </c>
      <c r="G12" s="55">
        <v>12126.8</v>
      </c>
      <c r="H12" s="55">
        <v>36796.9</v>
      </c>
      <c r="I12" s="55">
        <v>0</v>
      </c>
      <c r="J12" s="55">
        <v>254246.3</v>
      </c>
      <c r="K12" s="105"/>
    </row>
    <row r="13" spans="1:11" ht="139.5" customHeight="1">
      <c r="A13" s="125">
        <v>2</v>
      </c>
      <c r="B13" s="71" t="s">
        <v>15</v>
      </c>
      <c r="C13" s="98" t="s">
        <v>16</v>
      </c>
      <c r="D13" s="103" t="s">
        <v>91</v>
      </c>
      <c r="E13" s="10" t="s">
        <v>45</v>
      </c>
      <c r="F13" s="45">
        <f t="shared" si="0"/>
        <v>4410</v>
      </c>
      <c r="G13" s="45">
        <f>SUM(G14:G18)</f>
        <v>0</v>
      </c>
      <c r="H13" s="45">
        <f>SUM(H14:H18)</f>
        <v>4410</v>
      </c>
      <c r="I13" s="45">
        <f>SUM(I14:I18)</f>
        <v>0</v>
      </c>
      <c r="J13" s="45">
        <f>SUM(J14:J18)</f>
        <v>0</v>
      </c>
      <c r="K13" s="81" t="s">
        <v>17</v>
      </c>
    </row>
    <row r="14" spans="1:11" ht="36" customHeight="1">
      <c r="A14" s="126"/>
      <c r="B14" s="128"/>
      <c r="C14" s="106"/>
      <c r="D14" s="104"/>
      <c r="E14" s="9">
        <v>2011</v>
      </c>
      <c r="F14" s="45">
        <f t="shared" si="0"/>
        <v>710</v>
      </c>
      <c r="G14" s="33">
        <v>0</v>
      </c>
      <c r="H14" s="33">
        <v>710</v>
      </c>
      <c r="I14" s="33">
        <v>0</v>
      </c>
      <c r="J14" s="33">
        <v>0</v>
      </c>
      <c r="K14" s="104"/>
    </row>
    <row r="15" spans="1:11" ht="18.75" customHeight="1">
      <c r="A15" s="126"/>
      <c r="B15" s="128"/>
      <c r="C15" s="106"/>
      <c r="D15" s="104"/>
      <c r="E15" s="9">
        <v>2012</v>
      </c>
      <c r="F15" s="45">
        <f t="shared" si="0"/>
        <v>700</v>
      </c>
      <c r="G15" s="33">
        <v>0</v>
      </c>
      <c r="H15" s="33">
        <v>700</v>
      </c>
      <c r="I15" s="33">
        <v>0</v>
      </c>
      <c r="J15" s="33">
        <v>0</v>
      </c>
      <c r="K15" s="104"/>
    </row>
    <row r="16" spans="1:11" ht="18.75" customHeight="1">
      <c r="A16" s="126"/>
      <c r="B16" s="128"/>
      <c r="C16" s="106"/>
      <c r="D16" s="104"/>
      <c r="E16" s="9">
        <v>2013</v>
      </c>
      <c r="F16" s="45">
        <f t="shared" si="0"/>
        <v>1000</v>
      </c>
      <c r="G16" s="33">
        <v>0</v>
      </c>
      <c r="H16" s="33">
        <v>1000</v>
      </c>
      <c r="I16" s="33">
        <v>0</v>
      </c>
      <c r="J16" s="33">
        <v>0</v>
      </c>
      <c r="K16" s="104"/>
    </row>
    <row r="17" spans="1:11" ht="18.75" customHeight="1">
      <c r="A17" s="126"/>
      <c r="B17" s="128"/>
      <c r="C17" s="106"/>
      <c r="D17" s="104"/>
      <c r="E17" s="9">
        <v>2014</v>
      </c>
      <c r="F17" s="45">
        <f t="shared" si="0"/>
        <v>1000</v>
      </c>
      <c r="G17" s="33">
        <v>0</v>
      </c>
      <c r="H17" s="33">
        <v>1000</v>
      </c>
      <c r="I17" s="33">
        <v>0</v>
      </c>
      <c r="J17" s="33">
        <v>0</v>
      </c>
      <c r="K17" s="104"/>
    </row>
    <row r="18" spans="1:11" ht="21.75" customHeight="1">
      <c r="A18" s="127"/>
      <c r="B18" s="129"/>
      <c r="C18" s="107"/>
      <c r="D18" s="105"/>
      <c r="E18" s="9">
        <v>2015</v>
      </c>
      <c r="F18" s="45">
        <f t="shared" si="0"/>
        <v>1000</v>
      </c>
      <c r="G18" s="33">
        <v>0</v>
      </c>
      <c r="H18" s="33">
        <v>1000</v>
      </c>
      <c r="I18" s="33">
        <v>0</v>
      </c>
      <c r="J18" s="33">
        <v>0</v>
      </c>
      <c r="K18" s="105"/>
    </row>
    <row r="19" spans="1:11" ht="42" customHeight="1">
      <c r="A19" s="125">
        <v>3</v>
      </c>
      <c r="B19" s="71" t="s">
        <v>92</v>
      </c>
      <c r="C19" s="98" t="s">
        <v>30</v>
      </c>
      <c r="D19" s="103" t="s">
        <v>36</v>
      </c>
      <c r="E19" s="10" t="s">
        <v>45</v>
      </c>
      <c r="F19" s="45">
        <f t="shared" si="0"/>
        <v>32736</v>
      </c>
      <c r="G19" s="45">
        <f>G20+G21+G22+G23+G24</f>
        <v>0</v>
      </c>
      <c r="H19" s="45">
        <f>H20+H21+H22+H23+H24</f>
        <v>32736</v>
      </c>
      <c r="I19" s="45">
        <f>I20+I21+I22+I23+I24</f>
        <v>0</v>
      </c>
      <c r="J19" s="45">
        <f>J20+J21+J22+J23+J24</f>
        <v>0</v>
      </c>
      <c r="K19" s="103" t="s">
        <v>37</v>
      </c>
    </row>
    <row r="20" spans="1:11" ht="15" customHeight="1">
      <c r="A20" s="126"/>
      <c r="B20" s="128"/>
      <c r="C20" s="106"/>
      <c r="D20" s="104"/>
      <c r="E20" s="9">
        <v>2011</v>
      </c>
      <c r="F20" s="45">
        <f t="shared" si="0"/>
        <v>4970</v>
      </c>
      <c r="G20" s="33">
        <v>0</v>
      </c>
      <c r="H20" s="33">
        <v>4970</v>
      </c>
      <c r="I20" s="33">
        <v>0</v>
      </c>
      <c r="J20" s="33">
        <v>0</v>
      </c>
      <c r="K20" s="76"/>
    </row>
    <row r="21" spans="1:11" ht="13.5" customHeight="1">
      <c r="A21" s="126"/>
      <c r="B21" s="128"/>
      <c r="C21" s="106"/>
      <c r="D21" s="104"/>
      <c r="E21" s="9">
        <v>2012</v>
      </c>
      <c r="F21" s="45">
        <f t="shared" si="0"/>
        <v>8716</v>
      </c>
      <c r="G21" s="33">
        <v>0</v>
      </c>
      <c r="H21" s="33">
        <v>8716</v>
      </c>
      <c r="I21" s="33">
        <v>0</v>
      </c>
      <c r="J21" s="33">
        <v>0</v>
      </c>
      <c r="K21" s="76"/>
    </row>
    <row r="22" spans="1:11" ht="13.5" customHeight="1">
      <c r="A22" s="126"/>
      <c r="B22" s="128"/>
      <c r="C22" s="106"/>
      <c r="D22" s="104"/>
      <c r="E22" s="9">
        <v>2013</v>
      </c>
      <c r="F22" s="45">
        <f t="shared" si="0"/>
        <v>6200</v>
      </c>
      <c r="G22" s="33">
        <v>0</v>
      </c>
      <c r="H22" s="33">
        <v>6200</v>
      </c>
      <c r="I22" s="33">
        <v>0</v>
      </c>
      <c r="J22" s="33">
        <v>0</v>
      </c>
      <c r="K22" s="76"/>
    </row>
    <row r="23" spans="1:11" ht="13.5" customHeight="1">
      <c r="A23" s="126"/>
      <c r="B23" s="128"/>
      <c r="C23" s="106"/>
      <c r="D23" s="104"/>
      <c r="E23" s="9">
        <v>2014</v>
      </c>
      <c r="F23" s="45">
        <f t="shared" si="0"/>
        <v>6350</v>
      </c>
      <c r="G23" s="33">
        <v>0</v>
      </c>
      <c r="H23" s="33">
        <v>6350</v>
      </c>
      <c r="I23" s="33">
        <v>0</v>
      </c>
      <c r="J23" s="33">
        <v>0</v>
      </c>
      <c r="K23" s="76"/>
    </row>
    <row r="24" spans="1:11" ht="33" customHeight="1">
      <c r="A24" s="127"/>
      <c r="B24" s="129"/>
      <c r="C24" s="107"/>
      <c r="D24" s="105"/>
      <c r="E24" s="9">
        <v>2015</v>
      </c>
      <c r="F24" s="45">
        <f t="shared" si="0"/>
        <v>6500</v>
      </c>
      <c r="G24" s="33">
        <v>0</v>
      </c>
      <c r="H24" s="33">
        <v>6500</v>
      </c>
      <c r="I24" s="33">
        <v>0</v>
      </c>
      <c r="J24" s="33">
        <v>0</v>
      </c>
      <c r="K24" s="77"/>
    </row>
    <row r="25" spans="1:11" ht="124.5" customHeight="1">
      <c r="A25" s="125">
        <v>4</v>
      </c>
      <c r="B25" s="71" t="s">
        <v>169</v>
      </c>
      <c r="C25" s="98" t="s">
        <v>22</v>
      </c>
      <c r="D25" s="103" t="s">
        <v>95</v>
      </c>
      <c r="E25" s="50" t="s">
        <v>45</v>
      </c>
      <c r="F25" s="52">
        <f t="shared" si="0"/>
        <v>13122.1</v>
      </c>
      <c r="G25" s="52">
        <f>SUM(G26:G30)</f>
        <v>0</v>
      </c>
      <c r="H25" s="52">
        <f>SUM(H26:H30)</f>
        <v>13122.1</v>
      </c>
      <c r="I25" s="52">
        <f>SUM(I26:I30)</f>
        <v>0</v>
      </c>
      <c r="J25" s="52">
        <f>SUM(J26:J30)</f>
        <v>0</v>
      </c>
      <c r="K25" s="99" t="s">
        <v>32</v>
      </c>
    </row>
    <row r="26" spans="1:11" ht="26.25" customHeight="1">
      <c r="A26" s="126"/>
      <c r="B26" s="128"/>
      <c r="C26" s="106"/>
      <c r="D26" s="104"/>
      <c r="E26" s="53">
        <v>2011</v>
      </c>
      <c r="F26" s="52">
        <f t="shared" si="0"/>
        <v>2569</v>
      </c>
      <c r="G26" s="51">
        <v>0</v>
      </c>
      <c r="H26" s="51">
        <v>2569</v>
      </c>
      <c r="I26" s="51">
        <v>0</v>
      </c>
      <c r="J26" s="51">
        <v>0</v>
      </c>
      <c r="K26" s="100"/>
    </row>
    <row r="27" spans="1:11" ht="17.25" customHeight="1">
      <c r="A27" s="126"/>
      <c r="B27" s="128"/>
      <c r="C27" s="106"/>
      <c r="D27" s="104"/>
      <c r="E27" s="53">
        <v>2012</v>
      </c>
      <c r="F27" s="52">
        <f t="shared" si="0"/>
        <v>3253.1</v>
      </c>
      <c r="G27" s="51">
        <v>0</v>
      </c>
      <c r="H27" s="51">
        <v>3253.1</v>
      </c>
      <c r="I27" s="51">
        <v>0</v>
      </c>
      <c r="J27" s="51">
        <v>0</v>
      </c>
      <c r="K27" s="100"/>
    </row>
    <row r="28" spans="1:11" ht="17.25" customHeight="1">
      <c r="A28" s="126"/>
      <c r="B28" s="128"/>
      <c r="C28" s="106"/>
      <c r="D28" s="104"/>
      <c r="E28" s="53">
        <v>2013</v>
      </c>
      <c r="F28" s="52">
        <f t="shared" si="0"/>
        <v>3000</v>
      </c>
      <c r="G28" s="51">
        <v>0</v>
      </c>
      <c r="H28" s="51">
        <v>3000</v>
      </c>
      <c r="I28" s="51">
        <v>0</v>
      </c>
      <c r="J28" s="51">
        <v>0</v>
      </c>
      <c r="K28" s="100"/>
    </row>
    <row r="29" spans="1:11" ht="17.25" customHeight="1">
      <c r="A29" s="126"/>
      <c r="B29" s="128"/>
      <c r="C29" s="106"/>
      <c r="D29" s="104"/>
      <c r="E29" s="53">
        <v>2014</v>
      </c>
      <c r="F29" s="52">
        <f t="shared" si="0"/>
        <v>2100</v>
      </c>
      <c r="G29" s="51">
        <v>0</v>
      </c>
      <c r="H29" s="51">
        <v>2100</v>
      </c>
      <c r="I29" s="51">
        <v>0</v>
      </c>
      <c r="J29" s="51">
        <v>0</v>
      </c>
      <c r="K29" s="100"/>
    </row>
    <row r="30" spans="1:11" ht="20.25" customHeight="1">
      <c r="A30" s="127"/>
      <c r="B30" s="129"/>
      <c r="C30" s="107"/>
      <c r="D30" s="105"/>
      <c r="E30" s="53">
        <v>2015</v>
      </c>
      <c r="F30" s="52">
        <f t="shared" si="0"/>
        <v>2200</v>
      </c>
      <c r="G30" s="51">
        <v>0</v>
      </c>
      <c r="H30" s="51">
        <v>2200</v>
      </c>
      <c r="I30" s="51">
        <v>0</v>
      </c>
      <c r="J30" s="51">
        <v>0</v>
      </c>
      <c r="K30" s="101"/>
    </row>
    <row r="31" spans="1:11" ht="154.5" customHeight="1">
      <c r="A31" s="125">
        <v>5</v>
      </c>
      <c r="B31" s="71" t="s">
        <v>181</v>
      </c>
      <c r="C31" s="98" t="s">
        <v>208</v>
      </c>
      <c r="D31" s="98" t="s">
        <v>96</v>
      </c>
      <c r="E31" s="10" t="s">
        <v>45</v>
      </c>
      <c r="F31" s="44">
        <f>F32+F33+F35+F36+F37</f>
        <v>628261.52</v>
      </c>
      <c r="G31" s="44">
        <f>G32+G33+G35+G36+G37</f>
        <v>323271.69999999995</v>
      </c>
      <c r="H31" s="44">
        <f>H32+H33+H35+H36+H37</f>
        <v>174556.62</v>
      </c>
      <c r="I31" s="44">
        <f>I32+I33+I35+I36+I37</f>
        <v>11364.8</v>
      </c>
      <c r="J31" s="44">
        <f>J32+J33+J35+J36+J37</f>
        <v>119068.4</v>
      </c>
      <c r="K31" s="99" t="s">
        <v>31</v>
      </c>
    </row>
    <row r="32" spans="1:11" ht="45.75" customHeight="1">
      <c r="A32" s="126"/>
      <c r="B32" s="128"/>
      <c r="C32" s="106"/>
      <c r="D32" s="130"/>
      <c r="E32" s="9">
        <v>2011</v>
      </c>
      <c r="F32" s="44">
        <f>SUM(G32:J32)</f>
        <v>413837.5</v>
      </c>
      <c r="G32" s="43">
        <v>218620.8</v>
      </c>
      <c r="H32" s="43">
        <v>71036.6</v>
      </c>
      <c r="I32" s="43">
        <v>5111.7</v>
      </c>
      <c r="J32" s="43">
        <v>119068.4</v>
      </c>
      <c r="K32" s="100"/>
    </row>
    <row r="33" spans="1:11" ht="59.25" customHeight="1">
      <c r="A33" s="126"/>
      <c r="B33" s="128"/>
      <c r="C33" s="106"/>
      <c r="D33" s="130"/>
      <c r="E33" s="9">
        <v>2012</v>
      </c>
      <c r="F33" s="44">
        <f>SUM(G33:J33)</f>
        <v>167062.02</v>
      </c>
      <c r="G33" s="43">
        <v>100911.9</v>
      </c>
      <c r="H33" s="43">
        <v>59897.02</v>
      </c>
      <c r="I33" s="43">
        <v>6253.1</v>
      </c>
      <c r="J33" s="43">
        <v>0</v>
      </c>
      <c r="K33" s="100"/>
    </row>
    <row r="34" spans="1:11" ht="66.75" customHeight="1">
      <c r="A34" s="126"/>
      <c r="B34" s="128"/>
      <c r="C34" s="106"/>
      <c r="D34" s="130"/>
      <c r="E34" s="3" t="s">
        <v>103</v>
      </c>
      <c r="F34" s="44">
        <v>0</v>
      </c>
      <c r="G34" s="43">
        <v>86980.43</v>
      </c>
      <c r="H34" s="43">
        <v>0</v>
      </c>
      <c r="I34" s="43">
        <v>0</v>
      </c>
      <c r="J34" s="43">
        <v>0</v>
      </c>
      <c r="K34" s="100"/>
    </row>
    <row r="35" spans="1:11" ht="36" customHeight="1">
      <c r="A35" s="126"/>
      <c r="B35" s="128"/>
      <c r="C35" s="106"/>
      <c r="D35" s="130"/>
      <c r="E35" s="3">
        <v>2013</v>
      </c>
      <c r="F35" s="44">
        <f>SUM(G35:J35)</f>
        <v>37875</v>
      </c>
      <c r="G35" s="43">
        <v>1242</v>
      </c>
      <c r="H35" s="43">
        <v>36633</v>
      </c>
      <c r="I35" s="43">
        <v>0</v>
      </c>
      <c r="J35" s="43">
        <v>0</v>
      </c>
      <c r="K35" s="100"/>
    </row>
    <row r="36" spans="1:11" ht="66" customHeight="1">
      <c r="A36" s="126"/>
      <c r="B36" s="128"/>
      <c r="C36" s="106"/>
      <c r="D36" s="130"/>
      <c r="E36" s="3">
        <v>2014</v>
      </c>
      <c r="F36" s="44">
        <f>SUM(G36:J36)</f>
        <v>4656</v>
      </c>
      <c r="G36" s="43">
        <v>1246</v>
      </c>
      <c r="H36" s="43">
        <v>3410</v>
      </c>
      <c r="I36" s="43">
        <v>0</v>
      </c>
      <c r="J36" s="43">
        <v>0</v>
      </c>
      <c r="K36" s="100"/>
    </row>
    <row r="37" spans="1:11" ht="33" customHeight="1">
      <c r="A37" s="127"/>
      <c r="B37" s="129"/>
      <c r="C37" s="107"/>
      <c r="D37" s="120"/>
      <c r="E37" s="9">
        <v>2015</v>
      </c>
      <c r="F37" s="44">
        <f>SUM(G37:J37)</f>
        <v>4831</v>
      </c>
      <c r="G37" s="43">
        <v>1251</v>
      </c>
      <c r="H37" s="43">
        <v>3580</v>
      </c>
      <c r="I37" s="43">
        <v>0</v>
      </c>
      <c r="J37" s="43">
        <v>0</v>
      </c>
      <c r="K37" s="101"/>
    </row>
    <row r="38" spans="1:11" ht="102" customHeight="1">
      <c r="A38" s="125">
        <v>6</v>
      </c>
      <c r="B38" s="71" t="s">
        <v>168</v>
      </c>
      <c r="C38" s="98" t="s">
        <v>144</v>
      </c>
      <c r="D38" s="98" t="s">
        <v>33</v>
      </c>
      <c r="E38" s="10" t="s">
        <v>45</v>
      </c>
      <c r="F38" s="45">
        <f t="shared" si="0"/>
        <v>483807.19999999995</v>
      </c>
      <c r="G38" s="45">
        <f>SUM(G39:G41)</f>
        <v>459117.1</v>
      </c>
      <c r="H38" s="45">
        <f>SUM(H39:H41)</f>
        <v>24690.1</v>
      </c>
      <c r="I38" s="45">
        <f>SUM(I39:I41)</f>
        <v>0</v>
      </c>
      <c r="J38" s="45">
        <f>SUM(J39:J41)</f>
        <v>0</v>
      </c>
      <c r="K38" s="99" t="s">
        <v>34</v>
      </c>
    </row>
    <row r="39" spans="1:11" ht="13.5" customHeight="1">
      <c r="A39" s="126"/>
      <c r="B39" s="128"/>
      <c r="C39" s="106"/>
      <c r="D39" s="106"/>
      <c r="E39" s="9">
        <v>2011</v>
      </c>
      <c r="F39" s="45">
        <f t="shared" si="0"/>
        <v>237614.9</v>
      </c>
      <c r="G39" s="33">
        <v>229151.1</v>
      </c>
      <c r="H39" s="33">
        <v>8463.8</v>
      </c>
      <c r="I39" s="33"/>
      <c r="J39" s="33"/>
      <c r="K39" s="100"/>
    </row>
    <row r="40" spans="1:11" ht="15.75" customHeight="1">
      <c r="A40" s="126"/>
      <c r="B40" s="128"/>
      <c r="C40" s="106"/>
      <c r="D40" s="106"/>
      <c r="E40" s="9">
        <v>2012</v>
      </c>
      <c r="F40" s="45">
        <f t="shared" si="0"/>
        <v>246192.3</v>
      </c>
      <c r="G40" s="33">
        <v>229966</v>
      </c>
      <c r="H40" s="33">
        <v>16226.3</v>
      </c>
      <c r="I40" s="33"/>
      <c r="J40" s="33"/>
      <c r="K40" s="100"/>
    </row>
    <row r="41" spans="1:11" ht="16.5" customHeight="1">
      <c r="A41" s="127"/>
      <c r="B41" s="129"/>
      <c r="C41" s="107"/>
      <c r="D41" s="107"/>
      <c r="E41" s="9">
        <v>2013</v>
      </c>
      <c r="F41" s="45">
        <f t="shared" si="0"/>
        <v>0</v>
      </c>
      <c r="G41" s="33">
        <v>0</v>
      </c>
      <c r="H41" s="33">
        <v>0</v>
      </c>
      <c r="I41" s="33"/>
      <c r="J41" s="33"/>
      <c r="K41" s="101"/>
    </row>
    <row r="42" spans="1:11" ht="114.75" customHeight="1">
      <c r="A42" s="125">
        <v>7</v>
      </c>
      <c r="B42" s="71" t="s">
        <v>140</v>
      </c>
      <c r="C42" s="98" t="s">
        <v>139</v>
      </c>
      <c r="D42" s="98" t="s">
        <v>0</v>
      </c>
      <c r="E42" s="10" t="s">
        <v>45</v>
      </c>
      <c r="F42" s="45">
        <f aca="true" t="shared" si="1" ref="F42:F57">SUM(G42:J42)</f>
        <v>107661</v>
      </c>
      <c r="G42" s="45">
        <f>SUM(G43:G47)</f>
        <v>83370</v>
      </c>
      <c r="H42" s="45">
        <f>SUM(H43:H47)</f>
        <v>24291</v>
      </c>
      <c r="I42" s="45">
        <f>SUM(I43:I47)</f>
        <v>0</v>
      </c>
      <c r="J42" s="45">
        <f>SUM(J43:J47)</f>
        <v>0</v>
      </c>
      <c r="K42" s="99" t="s">
        <v>1</v>
      </c>
    </row>
    <row r="43" spans="1:11" ht="60" customHeight="1">
      <c r="A43" s="126"/>
      <c r="B43" s="128"/>
      <c r="C43" s="106"/>
      <c r="D43" s="106"/>
      <c r="E43" s="9">
        <v>2011</v>
      </c>
      <c r="F43" s="45">
        <f t="shared" si="1"/>
        <v>20444</v>
      </c>
      <c r="G43" s="33">
        <v>6580</v>
      </c>
      <c r="H43" s="33">
        <v>13864</v>
      </c>
      <c r="I43" s="33"/>
      <c r="J43" s="33"/>
      <c r="K43" s="100"/>
    </row>
    <row r="44" spans="1:11" ht="19.5" customHeight="1">
      <c r="A44" s="126"/>
      <c r="B44" s="128"/>
      <c r="C44" s="106"/>
      <c r="D44" s="106"/>
      <c r="E44" s="9">
        <v>2012</v>
      </c>
      <c r="F44" s="45">
        <f t="shared" si="1"/>
        <v>18988</v>
      </c>
      <c r="G44" s="33">
        <v>15450</v>
      </c>
      <c r="H44" s="33">
        <v>3538</v>
      </c>
      <c r="I44" s="33"/>
      <c r="J44" s="33"/>
      <c r="K44" s="100"/>
    </row>
    <row r="45" spans="1:11" ht="18" customHeight="1">
      <c r="A45" s="126"/>
      <c r="B45" s="128"/>
      <c r="C45" s="106"/>
      <c r="D45" s="106"/>
      <c r="E45" s="9">
        <v>2013</v>
      </c>
      <c r="F45" s="45">
        <f t="shared" si="1"/>
        <v>20285</v>
      </c>
      <c r="G45" s="33">
        <v>18200</v>
      </c>
      <c r="H45" s="33">
        <v>2085</v>
      </c>
      <c r="I45" s="33"/>
      <c r="J45" s="33"/>
      <c r="K45" s="100"/>
    </row>
    <row r="46" spans="1:11" ht="13.5" customHeight="1">
      <c r="A46" s="74"/>
      <c r="B46" s="131"/>
      <c r="C46" s="88"/>
      <c r="D46" s="88"/>
      <c r="E46" s="9">
        <v>2014</v>
      </c>
      <c r="F46" s="45">
        <f t="shared" si="1"/>
        <v>23972</v>
      </c>
      <c r="G46" s="33">
        <v>21570</v>
      </c>
      <c r="H46" s="33">
        <v>2402</v>
      </c>
      <c r="I46" s="33"/>
      <c r="J46" s="33"/>
      <c r="K46" s="76"/>
    </row>
    <row r="47" spans="1:11" ht="20.25" customHeight="1">
      <c r="A47" s="75"/>
      <c r="B47" s="113"/>
      <c r="C47" s="89"/>
      <c r="D47" s="89"/>
      <c r="E47" s="9">
        <v>2015</v>
      </c>
      <c r="F47" s="45">
        <f t="shared" si="1"/>
        <v>23972</v>
      </c>
      <c r="G47" s="33">
        <v>21570</v>
      </c>
      <c r="H47" s="33">
        <v>2402</v>
      </c>
      <c r="I47" s="33"/>
      <c r="J47" s="33"/>
      <c r="K47" s="77"/>
    </row>
    <row r="48" spans="1:11" s="2" customFormat="1" ht="21" customHeight="1">
      <c r="A48" s="80">
        <v>8</v>
      </c>
      <c r="B48" s="71" t="s">
        <v>157</v>
      </c>
      <c r="C48" s="98" t="s">
        <v>156</v>
      </c>
      <c r="D48" s="102" t="s">
        <v>90</v>
      </c>
      <c r="E48" s="8" t="s">
        <v>45</v>
      </c>
      <c r="F48" s="41">
        <f t="shared" si="1"/>
        <v>116500</v>
      </c>
      <c r="G48" s="41">
        <f>SUM(G49:G53)</f>
        <v>11010</v>
      </c>
      <c r="H48" s="41">
        <f>SUM(H49:H53)</f>
        <v>105490</v>
      </c>
      <c r="I48" s="41">
        <f>SUM(I49:I53)</f>
        <v>0</v>
      </c>
      <c r="J48" s="41">
        <f>SUM(J49:J53)</f>
        <v>0</v>
      </c>
      <c r="K48" s="80" t="s">
        <v>187</v>
      </c>
    </row>
    <row r="49" spans="1:11" s="2" customFormat="1" ht="24" customHeight="1">
      <c r="A49" s="80"/>
      <c r="B49" s="131"/>
      <c r="C49" s="106"/>
      <c r="D49" s="102"/>
      <c r="E49" s="3">
        <v>2011</v>
      </c>
      <c r="F49" s="41">
        <f t="shared" si="1"/>
        <v>9000</v>
      </c>
      <c r="G49" s="42">
        <v>6000</v>
      </c>
      <c r="H49" s="42">
        <v>3000</v>
      </c>
      <c r="I49" s="42"/>
      <c r="J49" s="42"/>
      <c r="K49" s="80"/>
    </row>
    <row r="50" spans="1:11" s="2" customFormat="1" ht="18" customHeight="1">
      <c r="A50" s="80"/>
      <c r="B50" s="131"/>
      <c r="C50" s="106"/>
      <c r="D50" s="102"/>
      <c r="E50" s="3">
        <v>2012</v>
      </c>
      <c r="F50" s="41">
        <f t="shared" si="1"/>
        <v>20000</v>
      </c>
      <c r="G50" s="42">
        <v>5010</v>
      </c>
      <c r="H50" s="42">
        <v>14990</v>
      </c>
      <c r="I50" s="42"/>
      <c r="J50" s="42"/>
      <c r="K50" s="80"/>
    </row>
    <row r="51" spans="1:11" s="2" customFormat="1" ht="15.75" customHeight="1">
      <c r="A51" s="132"/>
      <c r="B51" s="131"/>
      <c r="C51" s="106"/>
      <c r="D51" s="103"/>
      <c r="E51" s="12">
        <v>2013</v>
      </c>
      <c r="F51" s="41">
        <f t="shared" si="1"/>
        <v>20000</v>
      </c>
      <c r="G51" s="49">
        <v>0</v>
      </c>
      <c r="H51" s="49">
        <v>20000</v>
      </c>
      <c r="I51" s="49"/>
      <c r="J51" s="49"/>
      <c r="K51" s="80"/>
    </row>
    <row r="52" spans="1:11" s="2" customFormat="1" ht="18" customHeight="1">
      <c r="A52" s="132"/>
      <c r="B52" s="131"/>
      <c r="C52" s="106"/>
      <c r="D52" s="103"/>
      <c r="E52" s="12">
        <v>2014</v>
      </c>
      <c r="F52" s="41">
        <f>SUM(G52:J52)</f>
        <v>21000</v>
      </c>
      <c r="G52" s="49">
        <v>0</v>
      </c>
      <c r="H52" s="49">
        <v>21000</v>
      </c>
      <c r="I52" s="49"/>
      <c r="J52" s="49"/>
      <c r="K52" s="80"/>
    </row>
    <row r="53" spans="1:11" s="2" customFormat="1" ht="16.5" customHeight="1">
      <c r="A53" s="132"/>
      <c r="B53" s="113"/>
      <c r="C53" s="107"/>
      <c r="D53" s="103"/>
      <c r="E53" s="12">
        <v>2015</v>
      </c>
      <c r="F53" s="41">
        <f t="shared" si="1"/>
        <v>46500</v>
      </c>
      <c r="G53" s="49">
        <v>0</v>
      </c>
      <c r="H53" s="49">
        <v>46500</v>
      </c>
      <c r="I53" s="49"/>
      <c r="J53" s="49"/>
      <c r="K53" s="80"/>
    </row>
    <row r="54" spans="1:11" s="2" customFormat="1" ht="108" customHeight="1">
      <c r="A54" s="80">
        <v>9</v>
      </c>
      <c r="B54" s="71" t="s">
        <v>158</v>
      </c>
      <c r="C54" s="98" t="s">
        <v>211</v>
      </c>
      <c r="D54" s="102" t="s">
        <v>154</v>
      </c>
      <c r="E54" s="8" t="s">
        <v>45</v>
      </c>
      <c r="F54" s="8">
        <f t="shared" si="1"/>
        <v>1050</v>
      </c>
      <c r="G54" s="8">
        <f>SUM(G55:G57)</f>
        <v>0</v>
      </c>
      <c r="H54" s="8">
        <f>SUM(H55:H57)</f>
        <v>1050</v>
      </c>
      <c r="I54" s="8">
        <f>SUM(I55:I57)</f>
        <v>0</v>
      </c>
      <c r="J54" s="8">
        <f>SUM(J55:J57)</f>
        <v>0</v>
      </c>
      <c r="K54" s="81" t="s">
        <v>97</v>
      </c>
    </row>
    <row r="55" spans="1:11" s="2" customFormat="1" ht="183" customHeight="1">
      <c r="A55" s="80"/>
      <c r="B55" s="128"/>
      <c r="C55" s="106"/>
      <c r="D55" s="90"/>
      <c r="E55" s="3">
        <v>2011</v>
      </c>
      <c r="F55" s="8">
        <f t="shared" si="1"/>
        <v>0</v>
      </c>
      <c r="G55" s="3"/>
      <c r="H55" s="3">
        <v>0</v>
      </c>
      <c r="I55" s="3"/>
      <c r="J55" s="3"/>
      <c r="K55" s="104"/>
    </row>
    <row r="56" spans="1:11" s="2" customFormat="1" ht="16.5" customHeight="1">
      <c r="A56" s="80"/>
      <c r="B56" s="128"/>
      <c r="C56" s="106"/>
      <c r="D56" s="90"/>
      <c r="E56" s="3">
        <v>2012</v>
      </c>
      <c r="F56" s="8">
        <f t="shared" si="1"/>
        <v>625</v>
      </c>
      <c r="G56" s="3"/>
      <c r="H56" s="3">
        <v>625</v>
      </c>
      <c r="I56" s="3"/>
      <c r="J56" s="3"/>
      <c r="K56" s="104"/>
    </row>
    <row r="57" spans="1:11" s="2" customFormat="1" ht="15.75" customHeight="1">
      <c r="A57" s="80"/>
      <c r="B57" s="129"/>
      <c r="C57" s="107"/>
      <c r="D57" s="90"/>
      <c r="E57" s="3">
        <v>2013</v>
      </c>
      <c r="F57" s="8">
        <f t="shared" si="1"/>
        <v>425</v>
      </c>
      <c r="G57" s="3"/>
      <c r="H57" s="3">
        <v>425</v>
      </c>
      <c r="I57" s="3"/>
      <c r="J57" s="3"/>
      <c r="K57" s="105"/>
    </row>
    <row r="58" spans="1:11" s="2" customFormat="1" ht="50.25" customHeight="1">
      <c r="A58" s="80">
        <v>10</v>
      </c>
      <c r="B58" s="71" t="s">
        <v>159</v>
      </c>
      <c r="C58" s="98" t="s">
        <v>205</v>
      </c>
      <c r="D58" s="102" t="s">
        <v>188</v>
      </c>
      <c r="E58" s="8" t="s">
        <v>45</v>
      </c>
      <c r="F58" s="41">
        <f aca="true" t="shared" si="2" ref="F58:F65">SUM(G58:J58)</f>
        <v>189893.8</v>
      </c>
      <c r="G58" s="41">
        <f>SUM(G59:G61)</f>
        <v>19108.3</v>
      </c>
      <c r="H58" s="41">
        <f>SUM(H59:H61)</f>
        <v>42111.2</v>
      </c>
      <c r="I58" s="41">
        <f>SUM(I59:I61)</f>
        <v>0</v>
      </c>
      <c r="J58" s="41">
        <f>SUM(J59:J61)</f>
        <v>128674.3</v>
      </c>
      <c r="K58" s="133" t="s">
        <v>5</v>
      </c>
    </row>
    <row r="59" spans="1:11" s="2" customFormat="1" ht="59.25" customHeight="1">
      <c r="A59" s="80"/>
      <c r="B59" s="128"/>
      <c r="C59" s="106"/>
      <c r="D59" s="102"/>
      <c r="E59" s="3">
        <v>2011</v>
      </c>
      <c r="F59" s="41">
        <f t="shared" si="2"/>
        <v>81410.70000000001</v>
      </c>
      <c r="G59" s="42">
        <v>13317.1</v>
      </c>
      <c r="H59" s="42">
        <v>21606.8</v>
      </c>
      <c r="I59" s="42">
        <v>0</v>
      </c>
      <c r="J59" s="42">
        <v>46486.8</v>
      </c>
      <c r="K59" s="80"/>
    </row>
    <row r="60" spans="1:11" s="2" customFormat="1" ht="15.75" customHeight="1">
      <c r="A60" s="80"/>
      <c r="B60" s="128"/>
      <c r="C60" s="106"/>
      <c r="D60" s="102"/>
      <c r="E60" s="3">
        <v>2012</v>
      </c>
      <c r="F60" s="41">
        <f t="shared" si="2"/>
        <v>98483.1</v>
      </c>
      <c r="G60" s="42">
        <v>5791.2</v>
      </c>
      <c r="H60" s="42">
        <v>10504.4</v>
      </c>
      <c r="I60" s="42">
        <v>0</v>
      </c>
      <c r="J60" s="42">
        <v>82187.5</v>
      </c>
      <c r="K60" s="80"/>
    </row>
    <row r="61" spans="1:11" s="2" customFormat="1" ht="15" customHeight="1">
      <c r="A61" s="80"/>
      <c r="B61" s="129"/>
      <c r="C61" s="107"/>
      <c r="D61" s="102"/>
      <c r="E61" s="3">
        <v>2013</v>
      </c>
      <c r="F61" s="41">
        <f t="shared" si="2"/>
        <v>10000</v>
      </c>
      <c r="G61" s="42">
        <v>0</v>
      </c>
      <c r="H61" s="42">
        <v>10000</v>
      </c>
      <c r="I61" s="42">
        <v>0</v>
      </c>
      <c r="J61" s="42">
        <v>0</v>
      </c>
      <c r="K61" s="80"/>
    </row>
    <row r="62" spans="1:11" s="2" customFormat="1" ht="12" customHeight="1">
      <c r="A62" s="80">
        <v>11</v>
      </c>
      <c r="B62" s="71" t="s">
        <v>160</v>
      </c>
      <c r="C62" s="98" t="s">
        <v>152</v>
      </c>
      <c r="D62" s="98" t="s">
        <v>189</v>
      </c>
      <c r="E62" s="8" t="s">
        <v>45</v>
      </c>
      <c r="F62" s="28">
        <f t="shared" si="2"/>
        <v>33658.12</v>
      </c>
      <c r="G62" s="28">
        <f>SUM(G63:G65)</f>
        <v>28277.260000000002</v>
      </c>
      <c r="H62" s="28">
        <f>SUM(H63:H65)</f>
        <v>2078</v>
      </c>
      <c r="I62" s="28">
        <f>SUM(I63:I65)</f>
        <v>3302.86</v>
      </c>
      <c r="J62" s="28">
        <f>SUM(J63:J65)</f>
        <v>0</v>
      </c>
      <c r="K62" s="80" t="s">
        <v>191</v>
      </c>
    </row>
    <row r="63" spans="1:11" ht="32.25" customHeight="1">
      <c r="A63" s="78"/>
      <c r="B63" s="72"/>
      <c r="C63" s="74"/>
      <c r="D63" s="88"/>
      <c r="E63" s="3">
        <v>2011</v>
      </c>
      <c r="F63" s="28">
        <f t="shared" si="2"/>
        <v>16568.52</v>
      </c>
      <c r="G63" s="29">
        <v>14149.36</v>
      </c>
      <c r="H63" s="29">
        <v>215.9</v>
      </c>
      <c r="I63" s="29">
        <v>2203.26</v>
      </c>
      <c r="J63" s="29">
        <v>0</v>
      </c>
      <c r="K63" s="86"/>
    </row>
    <row r="64" spans="1:11" ht="22.5" customHeight="1">
      <c r="A64" s="78"/>
      <c r="B64" s="72"/>
      <c r="C64" s="74"/>
      <c r="D64" s="88"/>
      <c r="E64" s="3">
        <v>2012</v>
      </c>
      <c r="F64" s="28">
        <f t="shared" si="2"/>
        <v>16889.6</v>
      </c>
      <c r="G64" s="29">
        <v>14127.9</v>
      </c>
      <c r="H64" s="29">
        <v>1662.1</v>
      </c>
      <c r="I64" s="29">
        <v>1099.6</v>
      </c>
      <c r="J64" s="29"/>
      <c r="K64" s="86"/>
    </row>
    <row r="65" spans="1:11" ht="21" customHeight="1">
      <c r="A65" s="78"/>
      <c r="B65" s="73"/>
      <c r="C65" s="75"/>
      <c r="D65" s="89"/>
      <c r="E65" s="3">
        <v>2013</v>
      </c>
      <c r="F65" s="28">
        <f t="shared" si="2"/>
        <v>200</v>
      </c>
      <c r="G65" s="29"/>
      <c r="H65" s="29">
        <v>200</v>
      </c>
      <c r="I65" s="29"/>
      <c r="J65" s="29"/>
      <c r="K65" s="86"/>
    </row>
    <row r="66" spans="1:11" ht="51.75" customHeight="1">
      <c r="A66" s="80">
        <v>12</v>
      </c>
      <c r="B66" s="71" t="s">
        <v>161</v>
      </c>
      <c r="C66" s="98" t="s">
        <v>153</v>
      </c>
      <c r="D66" s="102" t="s">
        <v>196</v>
      </c>
      <c r="E66" s="8" t="s">
        <v>45</v>
      </c>
      <c r="F66" s="38">
        <f aca="true" t="shared" si="3" ref="F66:F76">SUM(G66:J66)</f>
        <v>15892.374</v>
      </c>
      <c r="G66" s="38">
        <f>SUM(G67:G70)</f>
        <v>15025.374</v>
      </c>
      <c r="H66" s="38">
        <f>SUM(H67:H70)</f>
        <v>867</v>
      </c>
      <c r="I66" s="38">
        <f>SUM(I67:I70)</f>
        <v>0</v>
      </c>
      <c r="J66" s="38">
        <f>SUM(J67:J70)</f>
        <v>0</v>
      </c>
      <c r="K66" s="81" t="s">
        <v>197</v>
      </c>
    </row>
    <row r="67" spans="1:11" ht="31.5" customHeight="1">
      <c r="A67" s="86"/>
      <c r="B67" s="131"/>
      <c r="C67" s="88"/>
      <c r="D67" s="90"/>
      <c r="E67" s="3">
        <v>2012</v>
      </c>
      <c r="F67" s="38">
        <f t="shared" si="3"/>
        <v>2512.374</v>
      </c>
      <c r="G67" s="39">
        <v>2309.374</v>
      </c>
      <c r="H67" s="39">
        <v>203</v>
      </c>
      <c r="I67" s="39"/>
      <c r="J67" s="39"/>
      <c r="K67" s="76"/>
    </row>
    <row r="68" spans="1:11" ht="33.75" customHeight="1">
      <c r="A68" s="86"/>
      <c r="B68" s="131"/>
      <c r="C68" s="88"/>
      <c r="D68" s="90"/>
      <c r="E68" s="3">
        <v>2013</v>
      </c>
      <c r="F68" s="38">
        <f t="shared" si="3"/>
        <v>4830</v>
      </c>
      <c r="G68" s="39">
        <v>4582</v>
      </c>
      <c r="H68" s="39">
        <v>248</v>
      </c>
      <c r="I68" s="39"/>
      <c r="J68" s="39"/>
      <c r="K68" s="76"/>
    </row>
    <row r="69" spans="1:11" ht="21" customHeight="1">
      <c r="A69" s="86"/>
      <c r="B69" s="131"/>
      <c r="C69" s="88"/>
      <c r="D69" s="90"/>
      <c r="E69" s="3">
        <v>2014</v>
      </c>
      <c r="F69" s="38">
        <f t="shared" si="3"/>
        <v>4170</v>
      </c>
      <c r="G69" s="39">
        <v>3967</v>
      </c>
      <c r="H69" s="39">
        <v>203</v>
      </c>
      <c r="I69" s="39"/>
      <c r="J69" s="39"/>
      <c r="K69" s="76"/>
    </row>
    <row r="70" spans="1:11" ht="18.75" customHeight="1">
      <c r="A70" s="86"/>
      <c r="B70" s="113"/>
      <c r="C70" s="89"/>
      <c r="D70" s="90"/>
      <c r="E70" s="3">
        <v>2015</v>
      </c>
      <c r="F70" s="38">
        <f t="shared" si="3"/>
        <v>4380</v>
      </c>
      <c r="G70" s="39">
        <v>4167</v>
      </c>
      <c r="H70" s="39">
        <v>213</v>
      </c>
      <c r="I70" s="40"/>
      <c r="J70" s="40"/>
      <c r="K70" s="77"/>
    </row>
    <row r="71" spans="1:11" ht="72" customHeight="1">
      <c r="A71" s="86">
        <v>13</v>
      </c>
      <c r="B71" s="96" t="s">
        <v>162</v>
      </c>
      <c r="C71" s="98" t="s">
        <v>155</v>
      </c>
      <c r="D71" s="83" t="s">
        <v>198</v>
      </c>
      <c r="E71" s="8" t="s">
        <v>45</v>
      </c>
      <c r="F71" s="8">
        <f t="shared" si="3"/>
        <v>9229.1</v>
      </c>
      <c r="G71" s="8">
        <f>SUM(G72:G76)</f>
        <v>0</v>
      </c>
      <c r="H71" s="8">
        <f>SUM(H72:H76)</f>
        <v>8364.1</v>
      </c>
      <c r="I71" s="8">
        <f>SUM(I72:I76)</f>
        <v>0</v>
      </c>
      <c r="J71" s="8">
        <f>SUM(J72:J76)</f>
        <v>865</v>
      </c>
      <c r="K71" s="102" t="s">
        <v>199</v>
      </c>
    </row>
    <row r="72" spans="1:11" ht="72.75" customHeight="1">
      <c r="A72" s="86"/>
      <c r="B72" s="97"/>
      <c r="C72" s="88"/>
      <c r="D72" s="90"/>
      <c r="E72" s="3">
        <v>2011</v>
      </c>
      <c r="F72" s="8">
        <f t="shared" si="3"/>
        <v>1850</v>
      </c>
      <c r="G72" s="3"/>
      <c r="H72" s="3">
        <v>1000</v>
      </c>
      <c r="I72" s="3"/>
      <c r="J72" s="3">
        <v>850</v>
      </c>
      <c r="K72" s="90"/>
    </row>
    <row r="73" spans="1:11" ht="75.75" customHeight="1">
      <c r="A73" s="86"/>
      <c r="B73" s="97"/>
      <c r="C73" s="88"/>
      <c r="D73" s="90"/>
      <c r="E73" s="3">
        <v>2012</v>
      </c>
      <c r="F73" s="8">
        <f t="shared" si="3"/>
        <v>2379.1</v>
      </c>
      <c r="G73" s="3"/>
      <c r="H73" s="3">
        <v>2364.1</v>
      </c>
      <c r="I73" s="3"/>
      <c r="J73" s="3">
        <v>15</v>
      </c>
      <c r="K73" s="90"/>
    </row>
    <row r="74" spans="1:11" ht="23.25" customHeight="1">
      <c r="A74" s="86"/>
      <c r="B74" s="97"/>
      <c r="C74" s="88"/>
      <c r="D74" s="90"/>
      <c r="E74" s="3">
        <v>2013</v>
      </c>
      <c r="F74" s="8">
        <f t="shared" si="3"/>
        <v>1000</v>
      </c>
      <c r="G74" s="3"/>
      <c r="H74" s="3">
        <v>1000</v>
      </c>
      <c r="I74" s="3"/>
      <c r="J74" s="3"/>
      <c r="K74" s="90"/>
    </row>
    <row r="75" spans="1:11" ht="17.25" customHeight="1">
      <c r="A75" s="86"/>
      <c r="B75" s="97"/>
      <c r="C75" s="88"/>
      <c r="D75" s="90"/>
      <c r="E75" s="3">
        <v>2014</v>
      </c>
      <c r="F75" s="8">
        <f t="shared" si="3"/>
        <v>2000</v>
      </c>
      <c r="G75" s="3"/>
      <c r="H75" s="3">
        <v>2000</v>
      </c>
      <c r="I75" s="3"/>
      <c r="J75" s="3"/>
      <c r="K75" s="90"/>
    </row>
    <row r="76" spans="1:11" ht="20.25" customHeight="1">
      <c r="A76" s="86"/>
      <c r="B76" s="97"/>
      <c r="C76" s="89"/>
      <c r="D76" s="90"/>
      <c r="E76" s="3">
        <v>2015</v>
      </c>
      <c r="F76" s="8">
        <f t="shared" si="3"/>
        <v>2000</v>
      </c>
      <c r="G76" s="3"/>
      <c r="H76" s="3">
        <v>2000</v>
      </c>
      <c r="I76" s="15"/>
      <c r="J76" s="15"/>
      <c r="K76" s="90"/>
    </row>
    <row r="77" spans="1:11" ht="144" customHeight="1">
      <c r="A77" s="85">
        <v>14</v>
      </c>
      <c r="B77" s="84" t="s">
        <v>163</v>
      </c>
      <c r="C77" s="87" t="s">
        <v>29</v>
      </c>
      <c r="D77" s="83" t="s">
        <v>202</v>
      </c>
      <c r="E77" s="8" t="s">
        <v>45</v>
      </c>
      <c r="F77" s="36">
        <f>SUM(F78:F80)</f>
        <v>12900</v>
      </c>
      <c r="G77" s="36">
        <f>SUM(G78:G80)</f>
        <v>0</v>
      </c>
      <c r="H77" s="36">
        <f>SUM(H78:H80)</f>
        <v>12900</v>
      </c>
      <c r="I77" s="36">
        <f>SUM(I78:I80)</f>
        <v>0</v>
      </c>
      <c r="J77" s="36">
        <f>SUM(J78:J80)</f>
        <v>0</v>
      </c>
      <c r="K77" s="82" t="s">
        <v>206</v>
      </c>
    </row>
    <row r="78" spans="1:11" ht="148.5" customHeight="1">
      <c r="A78" s="86"/>
      <c r="B78" s="84"/>
      <c r="C78" s="88"/>
      <c r="D78" s="90"/>
      <c r="E78" s="3">
        <v>2011</v>
      </c>
      <c r="F78" s="36">
        <f>SUM(G78:J78)</f>
        <v>3300</v>
      </c>
      <c r="G78" s="37">
        <v>0</v>
      </c>
      <c r="H78" s="37">
        <v>3300</v>
      </c>
      <c r="I78" s="37">
        <v>0</v>
      </c>
      <c r="J78" s="37">
        <v>0</v>
      </c>
      <c r="K78" s="90"/>
    </row>
    <row r="79" spans="1:11" ht="24" customHeight="1">
      <c r="A79" s="86"/>
      <c r="B79" s="84"/>
      <c r="C79" s="88"/>
      <c r="D79" s="90"/>
      <c r="E79" s="3">
        <v>2012</v>
      </c>
      <c r="F79" s="36">
        <f>SUM(G79:J79)</f>
        <v>8100</v>
      </c>
      <c r="G79" s="37">
        <v>0</v>
      </c>
      <c r="H79" s="37">
        <v>8100</v>
      </c>
      <c r="I79" s="37">
        <v>0</v>
      </c>
      <c r="J79" s="37">
        <v>0</v>
      </c>
      <c r="K79" s="90"/>
    </row>
    <row r="80" spans="1:11" ht="30" customHeight="1">
      <c r="A80" s="86"/>
      <c r="B80" s="84"/>
      <c r="C80" s="89"/>
      <c r="D80" s="90"/>
      <c r="E80" s="3">
        <v>2013</v>
      </c>
      <c r="F80" s="36">
        <f>SUM(G80:J80)</f>
        <v>1500</v>
      </c>
      <c r="G80" s="37">
        <v>0</v>
      </c>
      <c r="H80" s="37">
        <v>1500</v>
      </c>
      <c r="I80" s="37">
        <v>0</v>
      </c>
      <c r="J80" s="37">
        <v>0</v>
      </c>
      <c r="K80" s="90"/>
    </row>
    <row r="81" spans="1:11" ht="96.75" customHeight="1">
      <c r="A81" s="86">
        <v>15</v>
      </c>
      <c r="B81" s="91" t="s">
        <v>164</v>
      </c>
      <c r="C81" s="87" t="s">
        <v>184</v>
      </c>
      <c r="D81" s="83" t="s">
        <v>207</v>
      </c>
      <c r="E81" s="3" t="s">
        <v>45</v>
      </c>
      <c r="F81" s="47">
        <f>SUM(F82:F84)</f>
        <v>82154</v>
      </c>
      <c r="G81" s="47">
        <f>SUM(G82:G84)</f>
        <v>52373.3</v>
      </c>
      <c r="H81" s="47">
        <f>SUM(H82:H84)</f>
        <v>29780.7</v>
      </c>
      <c r="I81" s="47">
        <f>SUM(I82:I84)</f>
        <v>0</v>
      </c>
      <c r="J81" s="47">
        <f>SUM(J82:J84)</f>
        <v>0</v>
      </c>
      <c r="K81" s="82" t="s">
        <v>210</v>
      </c>
    </row>
    <row r="82" spans="1:11" ht="86.25" customHeight="1">
      <c r="A82" s="86"/>
      <c r="B82" s="131"/>
      <c r="C82" s="94"/>
      <c r="D82" s="83"/>
      <c r="E82" s="3">
        <v>2012</v>
      </c>
      <c r="F82" s="47">
        <f aca="true" t="shared" si="4" ref="F82:F90">SUM(G82:J82)</f>
        <v>75637</v>
      </c>
      <c r="G82" s="48">
        <v>47216.4</v>
      </c>
      <c r="H82" s="48">
        <v>28420.6</v>
      </c>
      <c r="I82" s="48"/>
      <c r="J82" s="48"/>
      <c r="K82" s="79"/>
    </row>
    <row r="83" spans="1:11" ht="21.75" customHeight="1">
      <c r="A83" s="86"/>
      <c r="B83" s="131"/>
      <c r="C83" s="94"/>
      <c r="D83" s="83"/>
      <c r="E83" s="3">
        <v>2013</v>
      </c>
      <c r="F83" s="47">
        <f t="shared" si="4"/>
        <v>4019</v>
      </c>
      <c r="G83" s="48">
        <v>3228.3</v>
      </c>
      <c r="H83" s="48">
        <v>790.7</v>
      </c>
      <c r="I83" s="48"/>
      <c r="J83" s="48"/>
      <c r="K83" s="79"/>
    </row>
    <row r="84" spans="1:11" ht="15.75" customHeight="1">
      <c r="A84" s="86"/>
      <c r="B84" s="113"/>
      <c r="C84" s="95"/>
      <c r="D84" s="83"/>
      <c r="E84" s="3">
        <v>2014</v>
      </c>
      <c r="F84" s="47">
        <f t="shared" si="4"/>
        <v>2498</v>
      </c>
      <c r="G84" s="48">
        <v>1928.6</v>
      </c>
      <c r="H84" s="48">
        <v>569.4</v>
      </c>
      <c r="I84" s="48"/>
      <c r="J84" s="48"/>
      <c r="K84" s="79"/>
    </row>
    <row r="85" spans="1:11" ht="54" customHeight="1">
      <c r="A85" s="86">
        <v>16</v>
      </c>
      <c r="B85" s="91" t="s">
        <v>165</v>
      </c>
      <c r="C85" s="87" t="s">
        <v>216</v>
      </c>
      <c r="D85" s="83" t="s">
        <v>212</v>
      </c>
      <c r="E85" s="3" t="s">
        <v>45</v>
      </c>
      <c r="F85" s="41">
        <f t="shared" si="4"/>
        <v>376234.8</v>
      </c>
      <c r="G85" s="41">
        <f>SUM(G86:G90)</f>
        <v>281566.1</v>
      </c>
      <c r="H85" s="41">
        <f>SUM(H86:H90)</f>
        <v>94668.7</v>
      </c>
      <c r="I85" s="41">
        <f>SUM(I86:I90)</f>
        <v>0</v>
      </c>
      <c r="J85" s="41">
        <f>SUM(J86:J90)</f>
        <v>0</v>
      </c>
      <c r="K85" s="82" t="s">
        <v>213</v>
      </c>
    </row>
    <row r="86" spans="1:11" ht="19.5" customHeight="1">
      <c r="A86" s="86"/>
      <c r="B86" s="131"/>
      <c r="C86" s="88"/>
      <c r="D86" s="90"/>
      <c r="E86" s="3">
        <v>2012</v>
      </c>
      <c r="F86" s="41">
        <f t="shared" si="4"/>
        <v>295312.69999999995</v>
      </c>
      <c r="G86" s="42">
        <v>281566.1</v>
      </c>
      <c r="H86" s="42">
        <v>13746.6</v>
      </c>
      <c r="I86" s="37">
        <v>0</v>
      </c>
      <c r="J86" s="37">
        <v>0</v>
      </c>
      <c r="K86" s="90"/>
    </row>
    <row r="87" spans="1:11" ht="18.75" customHeight="1">
      <c r="A87" s="86"/>
      <c r="B87" s="131"/>
      <c r="C87" s="88"/>
      <c r="D87" s="90"/>
      <c r="E87" s="3">
        <v>2013</v>
      </c>
      <c r="F87" s="41">
        <f t="shared" si="4"/>
        <v>8570</v>
      </c>
      <c r="G87" s="42">
        <v>0</v>
      </c>
      <c r="H87" s="42">
        <v>8570</v>
      </c>
      <c r="I87" s="37">
        <v>0</v>
      </c>
      <c r="J87" s="37">
        <v>0</v>
      </c>
      <c r="K87" s="90"/>
    </row>
    <row r="88" spans="1:11" ht="19.5" customHeight="1">
      <c r="A88" s="86"/>
      <c r="B88" s="131"/>
      <c r="C88" s="88"/>
      <c r="D88" s="90"/>
      <c r="E88" s="3">
        <v>2014</v>
      </c>
      <c r="F88" s="41">
        <f t="shared" si="4"/>
        <v>5061</v>
      </c>
      <c r="G88" s="42">
        <v>0</v>
      </c>
      <c r="H88" s="42">
        <v>5061</v>
      </c>
      <c r="I88" s="37">
        <v>0</v>
      </c>
      <c r="J88" s="37">
        <v>0</v>
      </c>
      <c r="K88" s="90"/>
    </row>
    <row r="89" spans="1:11" ht="18" customHeight="1">
      <c r="A89" s="86"/>
      <c r="B89" s="131"/>
      <c r="C89" s="88"/>
      <c r="D89" s="90"/>
      <c r="E89" s="3">
        <v>2015</v>
      </c>
      <c r="F89" s="41">
        <f t="shared" si="4"/>
        <v>3800</v>
      </c>
      <c r="G89" s="42">
        <v>0</v>
      </c>
      <c r="H89" s="42">
        <v>3800</v>
      </c>
      <c r="I89" s="37">
        <v>0</v>
      </c>
      <c r="J89" s="37">
        <v>0</v>
      </c>
      <c r="K89" s="90"/>
    </row>
    <row r="90" spans="1:11" ht="18.75" customHeight="1">
      <c r="A90" s="86"/>
      <c r="B90" s="113"/>
      <c r="C90" s="89"/>
      <c r="D90" s="90"/>
      <c r="E90" s="3">
        <v>2016</v>
      </c>
      <c r="F90" s="41">
        <f t="shared" si="4"/>
        <v>63491.1</v>
      </c>
      <c r="G90" s="42">
        <v>0</v>
      </c>
      <c r="H90" s="42">
        <v>63491.1</v>
      </c>
      <c r="I90" s="37">
        <v>0</v>
      </c>
      <c r="J90" s="37">
        <v>0</v>
      </c>
      <c r="K90" s="90"/>
    </row>
    <row r="91" spans="1:11" ht="20.25" customHeight="1">
      <c r="A91" s="85">
        <v>17</v>
      </c>
      <c r="B91" s="91" t="s">
        <v>166</v>
      </c>
      <c r="C91" s="87" t="s">
        <v>209</v>
      </c>
      <c r="D91" s="83" t="s">
        <v>48</v>
      </c>
      <c r="E91" s="3" t="s">
        <v>45</v>
      </c>
      <c r="F91" s="41">
        <f aca="true" t="shared" si="5" ref="F91:F99">SUM(G91:J91)</f>
        <v>486691.8</v>
      </c>
      <c r="G91" s="41">
        <f>SUM(G92:G100)</f>
        <v>139917.5</v>
      </c>
      <c r="H91" s="41">
        <f>SUM(H92:H100)</f>
        <v>147540.3</v>
      </c>
      <c r="I91" s="41">
        <f>SUM(I92:I100)</f>
        <v>0</v>
      </c>
      <c r="J91" s="41">
        <f>SUM(J92:J100)</f>
        <v>199234</v>
      </c>
      <c r="K91" s="82" t="s">
        <v>217</v>
      </c>
    </row>
    <row r="92" spans="1:11" ht="19.5" customHeight="1">
      <c r="A92" s="85"/>
      <c r="B92" s="92"/>
      <c r="C92" s="94"/>
      <c r="D92" s="83"/>
      <c r="E92" s="3">
        <v>2012</v>
      </c>
      <c r="F92" s="41">
        <f t="shared" si="5"/>
        <v>56152.1</v>
      </c>
      <c r="G92" s="42">
        <v>46444.5</v>
      </c>
      <c r="H92" s="42">
        <v>9707.6</v>
      </c>
      <c r="I92" s="70">
        <v>0</v>
      </c>
      <c r="J92" s="42">
        <v>0</v>
      </c>
      <c r="K92" s="83"/>
    </row>
    <row r="93" spans="1:11" ht="23.25" customHeight="1">
      <c r="A93" s="85"/>
      <c r="B93" s="92"/>
      <c r="C93" s="94"/>
      <c r="D93" s="83"/>
      <c r="E93" s="3">
        <v>2013</v>
      </c>
      <c r="F93" s="41">
        <f t="shared" si="5"/>
        <v>154479</v>
      </c>
      <c r="G93" s="42">
        <v>26248</v>
      </c>
      <c r="H93" s="42">
        <v>28231</v>
      </c>
      <c r="I93" s="70">
        <v>0</v>
      </c>
      <c r="J93" s="42">
        <v>100000</v>
      </c>
      <c r="K93" s="83"/>
    </row>
    <row r="94" spans="1:11" ht="19.5" customHeight="1">
      <c r="A94" s="85"/>
      <c r="B94" s="92"/>
      <c r="C94" s="94"/>
      <c r="D94" s="83"/>
      <c r="E94" s="3">
        <v>2014</v>
      </c>
      <c r="F94" s="41">
        <f t="shared" si="5"/>
        <v>142196</v>
      </c>
      <c r="G94" s="42">
        <v>21814</v>
      </c>
      <c r="H94" s="42">
        <v>21148</v>
      </c>
      <c r="I94" s="70">
        <v>0</v>
      </c>
      <c r="J94" s="70">
        <v>99234</v>
      </c>
      <c r="K94" s="83"/>
    </row>
    <row r="95" spans="1:11" ht="19.5" customHeight="1">
      <c r="A95" s="85"/>
      <c r="B95" s="92"/>
      <c r="C95" s="94"/>
      <c r="D95" s="83"/>
      <c r="E95" s="3">
        <v>2015</v>
      </c>
      <c r="F95" s="41">
        <f>SUM(G95:J95)</f>
        <v>67801</v>
      </c>
      <c r="G95" s="42">
        <v>45411</v>
      </c>
      <c r="H95" s="42">
        <v>22390</v>
      </c>
      <c r="I95" s="70">
        <v>0</v>
      </c>
      <c r="J95" s="70">
        <v>0</v>
      </c>
      <c r="K95" s="83"/>
    </row>
    <row r="96" spans="1:11" ht="21.75" customHeight="1">
      <c r="A96" s="85"/>
      <c r="B96" s="92"/>
      <c r="C96" s="94"/>
      <c r="D96" s="83"/>
      <c r="E96" s="3">
        <v>2016</v>
      </c>
      <c r="F96" s="41">
        <f t="shared" si="5"/>
        <v>13154.7</v>
      </c>
      <c r="G96" s="42">
        <v>0</v>
      </c>
      <c r="H96" s="42">
        <v>13154.7</v>
      </c>
      <c r="I96" s="70">
        <v>0</v>
      </c>
      <c r="J96" s="70">
        <v>0</v>
      </c>
      <c r="K96" s="83"/>
    </row>
    <row r="97" spans="1:11" ht="22.5" customHeight="1">
      <c r="A97" s="85"/>
      <c r="B97" s="92"/>
      <c r="C97" s="94"/>
      <c r="D97" s="83"/>
      <c r="E97" s="3">
        <v>2017</v>
      </c>
      <c r="F97" s="41">
        <f t="shared" si="5"/>
        <v>16140</v>
      </c>
      <c r="G97" s="42">
        <v>0</v>
      </c>
      <c r="H97" s="42">
        <v>16140</v>
      </c>
      <c r="I97" s="70">
        <v>0</v>
      </c>
      <c r="J97" s="70">
        <v>0</v>
      </c>
      <c r="K97" s="83"/>
    </row>
    <row r="98" spans="1:11" ht="21.75" customHeight="1">
      <c r="A98" s="85"/>
      <c r="B98" s="92"/>
      <c r="C98" s="94"/>
      <c r="D98" s="83"/>
      <c r="E98" s="3">
        <v>2018</v>
      </c>
      <c r="F98" s="41">
        <f t="shared" si="5"/>
        <v>11623</v>
      </c>
      <c r="G98" s="42">
        <v>0</v>
      </c>
      <c r="H98" s="42">
        <v>11623</v>
      </c>
      <c r="I98" s="70">
        <v>0</v>
      </c>
      <c r="J98" s="70">
        <v>0</v>
      </c>
      <c r="K98" s="83"/>
    </row>
    <row r="99" spans="1:11" ht="21.75" customHeight="1">
      <c r="A99" s="85"/>
      <c r="B99" s="92"/>
      <c r="C99" s="94"/>
      <c r="D99" s="83"/>
      <c r="E99" s="3">
        <v>2019</v>
      </c>
      <c r="F99" s="41">
        <f t="shared" si="5"/>
        <v>13606</v>
      </c>
      <c r="G99" s="42">
        <v>0</v>
      </c>
      <c r="H99" s="42">
        <v>13606</v>
      </c>
      <c r="I99" s="70">
        <v>0</v>
      </c>
      <c r="J99" s="70">
        <v>0</v>
      </c>
      <c r="K99" s="83"/>
    </row>
    <row r="100" spans="1:11" ht="18.75" customHeight="1">
      <c r="A100" s="85"/>
      <c r="B100" s="93"/>
      <c r="C100" s="95"/>
      <c r="D100" s="83"/>
      <c r="E100" s="3">
        <v>2020</v>
      </c>
      <c r="F100" s="41">
        <f>SUM(G100:J100)</f>
        <v>11540</v>
      </c>
      <c r="G100" s="42">
        <v>0</v>
      </c>
      <c r="H100" s="42">
        <v>11540</v>
      </c>
      <c r="I100" s="70">
        <v>0</v>
      </c>
      <c r="J100" s="70">
        <v>0</v>
      </c>
      <c r="K100" s="83"/>
    </row>
    <row r="101" spans="1:21" ht="63.75" customHeight="1">
      <c r="A101" s="80">
        <v>18</v>
      </c>
      <c r="B101" s="71" t="s">
        <v>167</v>
      </c>
      <c r="C101" s="98" t="s">
        <v>143</v>
      </c>
      <c r="D101" s="102" t="s">
        <v>110</v>
      </c>
      <c r="E101" s="8" t="s">
        <v>45</v>
      </c>
      <c r="F101" s="8">
        <f>SUM(G101:J101)</f>
        <v>300</v>
      </c>
      <c r="G101" s="8">
        <f>SUM(G102:G104)</f>
        <v>0</v>
      </c>
      <c r="H101" s="8">
        <f>SUM(H102:H104)</f>
        <v>300</v>
      </c>
      <c r="I101" s="8">
        <f>SUM(I102:I104)</f>
        <v>0</v>
      </c>
      <c r="J101" s="8">
        <f>SUM(J102:J104)</f>
        <v>0</v>
      </c>
      <c r="K101" s="80" t="s">
        <v>111</v>
      </c>
      <c r="L101" s="16"/>
      <c r="M101" s="16"/>
      <c r="N101" s="19"/>
      <c r="O101" s="20"/>
      <c r="P101" s="17"/>
      <c r="Q101" s="18"/>
      <c r="R101" s="17"/>
      <c r="S101" s="17"/>
      <c r="T101" s="21"/>
      <c r="U101" s="21"/>
    </row>
    <row r="102" spans="1:21" ht="60.75" customHeight="1">
      <c r="A102" s="78"/>
      <c r="B102" s="72"/>
      <c r="C102" s="74"/>
      <c r="D102" s="90"/>
      <c r="E102" s="3">
        <v>2012</v>
      </c>
      <c r="F102" s="8">
        <f>SUM(G102:J102)</f>
        <v>0</v>
      </c>
      <c r="G102" s="3"/>
      <c r="H102" s="3">
        <v>0</v>
      </c>
      <c r="I102" s="3"/>
      <c r="J102" s="3"/>
      <c r="K102" s="86"/>
      <c r="L102" s="16"/>
      <c r="M102" s="16"/>
      <c r="N102" s="19"/>
      <c r="O102" s="20"/>
      <c r="P102" s="17"/>
      <c r="Q102" s="18"/>
      <c r="R102" s="17"/>
      <c r="S102" s="17"/>
      <c r="T102" s="21"/>
      <c r="U102" s="21"/>
    </row>
    <row r="103" spans="1:21" ht="66.75" customHeight="1">
      <c r="A103" s="78"/>
      <c r="B103" s="72"/>
      <c r="C103" s="74"/>
      <c r="D103" s="90"/>
      <c r="E103" s="3">
        <v>2013</v>
      </c>
      <c r="F103" s="8">
        <f>SUM(G103:J103)</f>
        <v>150</v>
      </c>
      <c r="G103" s="3"/>
      <c r="H103" s="3">
        <v>150</v>
      </c>
      <c r="I103" s="3"/>
      <c r="J103" s="3"/>
      <c r="K103" s="86"/>
      <c r="L103" s="16"/>
      <c r="M103" s="16"/>
      <c r="N103" s="19"/>
      <c r="O103" s="20"/>
      <c r="P103" s="17"/>
      <c r="Q103" s="18"/>
      <c r="R103" s="17"/>
      <c r="S103" s="17"/>
      <c r="T103" s="21"/>
      <c r="U103" s="21"/>
    </row>
    <row r="104" spans="1:21" ht="39.75" customHeight="1">
      <c r="A104" s="78"/>
      <c r="B104" s="73"/>
      <c r="C104" s="75"/>
      <c r="D104" s="90"/>
      <c r="E104" s="3">
        <v>2014</v>
      </c>
      <c r="F104" s="8">
        <f>SUM(G104:J104)</f>
        <v>150</v>
      </c>
      <c r="G104" s="3"/>
      <c r="H104" s="3">
        <v>150</v>
      </c>
      <c r="I104" s="3"/>
      <c r="J104" s="3"/>
      <c r="K104" s="86"/>
      <c r="L104" s="16"/>
      <c r="M104" s="16"/>
      <c r="N104" s="19"/>
      <c r="O104" s="20"/>
      <c r="P104" s="17"/>
      <c r="Q104" s="18"/>
      <c r="R104" s="17"/>
      <c r="S104" s="17"/>
      <c r="T104" s="21"/>
      <c r="U104" s="21"/>
    </row>
    <row r="105" spans="1:21" ht="16.5" customHeight="1">
      <c r="A105" s="136">
        <v>19</v>
      </c>
      <c r="B105" s="84" t="s">
        <v>147</v>
      </c>
      <c r="C105" s="135" t="s">
        <v>18</v>
      </c>
      <c r="D105" s="135" t="s">
        <v>148</v>
      </c>
      <c r="E105" s="3" t="s">
        <v>45</v>
      </c>
      <c r="F105" s="28">
        <f>F106+F107+F108+F109</f>
        <v>511954.3</v>
      </c>
      <c r="G105" s="28">
        <f>G106+G107+G108+G109</f>
        <v>417165.60000000003</v>
      </c>
      <c r="H105" s="28">
        <f>H106+H107+H108+H109</f>
        <v>34445.4</v>
      </c>
      <c r="I105" s="28">
        <f>I106+I107+I108+I109</f>
        <v>60343.3</v>
      </c>
      <c r="J105" s="28">
        <f>J106+J107+J108+J109</f>
        <v>0</v>
      </c>
      <c r="K105" s="134" t="s">
        <v>149</v>
      </c>
      <c r="L105" s="16"/>
      <c r="M105" s="16"/>
      <c r="N105" s="19"/>
      <c r="O105" s="20"/>
      <c r="P105" s="17"/>
      <c r="Q105" s="18"/>
      <c r="R105" s="17"/>
      <c r="S105" s="17"/>
      <c r="T105" s="21"/>
      <c r="U105" s="21"/>
    </row>
    <row r="106" spans="1:21" ht="49.5" customHeight="1">
      <c r="A106" s="136"/>
      <c r="B106" s="84"/>
      <c r="C106" s="135"/>
      <c r="D106" s="135"/>
      <c r="E106" s="35">
        <v>2012</v>
      </c>
      <c r="F106" s="47">
        <f>G106+H106+I106+J106</f>
        <v>477436.7</v>
      </c>
      <c r="G106" s="48">
        <v>392282.9</v>
      </c>
      <c r="H106" s="48">
        <v>34424.3</v>
      </c>
      <c r="I106" s="48">
        <v>50729.5</v>
      </c>
      <c r="J106" s="48">
        <v>0</v>
      </c>
      <c r="K106" s="134"/>
      <c r="L106" s="16"/>
      <c r="M106" s="16"/>
      <c r="N106" s="19"/>
      <c r="O106" s="20"/>
      <c r="P106" s="17"/>
      <c r="Q106" s="18"/>
      <c r="R106" s="17"/>
      <c r="S106" s="17"/>
      <c r="T106" s="21"/>
      <c r="U106" s="21"/>
    </row>
    <row r="107" spans="1:21" ht="78" customHeight="1">
      <c r="A107" s="136"/>
      <c r="B107" s="84"/>
      <c r="C107" s="135"/>
      <c r="D107" s="135"/>
      <c r="E107" s="35">
        <v>2013</v>
      </c>
      <c r="F107" s="47">
        <f>G107+H107+I107+J107</f>
        <v>12982</v>
      </c>
      <c r="G107" s="48">
        <v>8840.7</v>
      </c>
      <c r="H107" s="48">
        <v>21.1</v>
      </c>
      <c r="I107" s="48">
        <v>4120.2</v>
      </c>
      <c r="J107" s="48">
        <v>0</v>
      </c>
      <c r="K107" s="134"/>
      <c r="L107" s="16"/>
      <c r="M107" s="16"/>
      <c r="N107" s="19"/>
      <c r="O107" s="20"/>
      <c r="P107" s="17"/>
      <c r="Q107" s="18"/>
      <c r="R107" s="17"/>
      <c r="S107" s="17"/>
      <c r="T107" s="21"/>
      <c r="U107" s="21"/>
    </row>
    <row r="108" spans="1:21" ht="104.25" customHeight="1">
      <c r="A108" s="136"/>
      <c r="B108" s="84"/>
      <c r="C108" s="135"/>
      <c r="D108" s="135"/>
      <c r="E108" s="35">
        <v>2014</v>
      </c>
      <c r="F108" s="47">
        <f>G108+H108+I108+J108</f>
        <v>10767.8</v>
      </c>
      <c r="G108" s="48">
        <v>8021</v>
      </c>
      <c r="H108" s="48"/>
      <c r="I108" s="48">
        <v>2746.8</v>
      </c>
      <c r="J108" s="48">
        <v>0</v>
      </c>
      <c r="K108" s="134"/>
      <c r="L108" s="16"/>
      <c r="M108" s="16"/>
      <c r="N108" s="19"/>
      <c r="O108" s="20"/>
      <c r="P108" s="17"/>
      <c r="Q108" s="18"/>
      <c r="R108" s="17"/>
      <c r="S108" s="17"/>
      <c r="T108" s="21"/>
      <c r="U108" s="21"/>
    </row>
    <row r="109" spans="1:21" ht="24" customHeight="1">
      <c r="A109" s="136"/>
      <c r="B109" s="84"/>
      <c r="C109" s="135"/>
      <c r="D109" s="135"/>
      <c r="E109" s="35">
        <v>2015</v>
      </c>
      <c r="F109" s="47">
        <f>G109+H109+I109+J109</f>
        <v>10767.8</v>
      </c>
      <c r="G109" s="48">
        <v>8021</v>
      </c>
      <c r="H109" s="48">
        <v>0</v>
      </c>
      <c r="I109" s="48">
        <v>2746.8</v>
      </c>
      <c r="J109" s="48">
        <v>0</v>
      </c>
      <c r="K109" s="134"/>
      <c r="L109" s="16"/>
      <c r="M109" s="16"/>
      <c r="N109" s="19"/>
      <c r="O109" s="20"/>
      <c r="P109" s="17"/>
      <c r="Q109" s="18"/>
      <c r="R109" s="17"/>
      <c r="S109" s="17"/>
      <c r="T109" s="21"/>
      <c r="U109" s="21"/>
    </row>
    <row r="110" spans="1:21" ht="16.5" customHeight="1">
      <c r="A110" s="1"/>
      <c r="B110" s="57"/>
      <c r="C110" s="19"/>
      <c r="D110" s="20"/>
      <c r="E110" s="17"/>
      <c r="F110" s="18"/>
      <c r="G110" s="17"/>
      <c r="H110" s="17"/>
      <c r="I110" s="21"/>
      <c r="J110" s="21"/>
      <c r="K110" s="20"/>
      <c r="L110" s="16"/>
      <c r="M110" s="16"/>
      <c r="N110" s="19"/>
      <c r="O110" s="20"/>
      <c r="P110" s="17"/>
      <c r="Q110" s="18"/>
      <c r="R110" s="17"/>
      <c r="S110" s="17"/>
      <c r="T110" s="21"/>
      <c r="U110" s="21"/>
    </row>
    <row r="111" spans="1:11" ht="12.75">
      <c r="A111" s="19"/>
      <c r="B111" s="58"/>
      <c r="C111" s="1"/>
      <c r="D111" s="1"/>
      <c r="K111" s="1"/>
    </row>
    <row r="112" spans="2:10" ht="12" customHeight="1">
      <c r="B112" s="59" t="s">
        <v>45</v>
      </c>
      <c r="F112" s="1">
        <f>SUM(F113:F121)</f>
        <v>2241909.164</v>
      </c>
      <c r="G112" s="1">
        <f>SUM(G113:G121)</f>
        <v>922230.1140000001</v>
      </c>
      <c r="H112" s="1">
        <f>SUM(H113:H121)</f>
        <v>694032.47</v>
      </c>
      <c r="I112" s="1">
        <f>SUM(I113:I121)</f>
        <v>21619.18</v>
      </c>
      <c r="J112" s="1">
        <f>SUM(J113:J121)</f>
        <v>604027.4</v>
      </c>
    </row>
    <row r="113" spans="2:10" ht="12" customHeight="1">
      <c r="B113" s="60">
        <v>2012</v>
      </c>
      <c r="F113" s="1">
        <f>SUM(F9+F15+F21+F27+F33+F40+F44+F50+F56+F60+F64+F67+F73+F79+F82+F86+F92)</f>
        <v>1571109.3640000003</v>
      </c>
      <c r="G113" s="1">
        <f>SUM(G9+G15+G21+G27+G33+G40+G44+G50+G56+G60+G64+G67+G73+G79+G82+G86+G92)</f>
        <v>791433.214</v>
      </c>
      <c r="H113" s="1">
        <f>SUM(H9+H15+H21+H27+H33+H40+H44+H50+H56+H60+H64+H67+H73+H79+H82+H86+H92)</f>
        <v>353263.5699999999</v>
      </c>
      <c r="I113" s="1">
        <f>SUM(I9+I15+I21+I27+I33+I40+I44+I50+I56+I60+I64+I67+I73+I79+I82+I86+I92)</f>
        <v>21619.18</v>
      </c>
      <c r="J113" s="1">
        <f>SUM(J9+J15+J21+J27+J33+J40+J44+J50+J56+J60+J64+J67+J73+J79+J82+J86+J92)</f>
        <v>404793.4</v>
      </c>
    </row>
    <row r="114" spans="2:10" ht="12" customHeight="1">
      <c r="B114" s="60">
        <v>2013</v>
      </c>
      <c r="F114" s="1">
        <f>SUM(F18+F24+F30+F37+F41+F45+F51+F57+F61+F65+F68+F74+F80+F83+F87+F93)</f>
        <v>239839</v>
      </c>
      <c r="G114" s="1">
        <f>SUM(G18+G24+G30+G37+G41+G45+G51+G57+G61+G65+G68+G74+G80+G83+G87+G93)</f>
        <v>53509.3</v>
      </c>
      <c r="H114" s="1">
        <f>SUM(H18+H24+H30+H37+H41+H45+H51+H57+H61+H65+H68+H74+H80+H83+H87+H93)</f>
        <v>86329.7</v>
      </c>
      <c r="I114" s="1">
        <f>SUM(I18+I24+I30+I37+I41+I45+I51+I57+I61+I65+I68+I74+I80+I83+I87+I93)</f>
        <v>0</v>
      </c>
      <c r="J114" s="1">
        <f>SUM(J18+J24+J30+J37+J41+J45+J51+J57+J61+J65+J68+J74+J80+J83+J87+J93)</f>
        <v>100000</v>
      </c>
    </row>
    <row r="115" spans="2:10" ht="12">
      <c r="B115" s="60">
        <v>2014</v>
      </c>
      <c r="F115" s="1">
        <f>SUM(F52+F69+F75+F84+F88+F94)</f>
        <v>176925</v>
      </c>
      <c r="G115" s="1">
        <f>SUM(G52+G69+G75+G84+G88+G94)</f>
        <v>27709.6</v>
      </c>
      <c r="H115" s="1">
        <f>SUM(H52+H69+H75+H84+H88+H94)</f>
        <v>49981.4</v>
      </c>
      <c r="I115" s="1">
        <f>SUM(I52+I69+I75+I84+I88+I94)</f>
        <v>0</v>
      </c>
      <c r="J115" s="1">
        <f>SUM(J52+J69+J75+J84+J88+J94)</f>
        <v>99234</v>
      </c>
    </row>
    <row r="116" spans="2:10" ht="12">
      <c r="B116" s="60">
        <v>2015</v>
      </c>
      <c r="F116" s="1">
        <f>SUM(F53+F70+F76+F89+F95)</f>
        <v>124481</v>
      </c>
      <c r="G116" s="1">
        <f>SUM(G53+G70+G76+G89+G95)</f>
        <v>49578</v>
      </c>
      <c r="H116" s="1">
        <f>SUM(H53+H70+H76+H89+H95)</f>
        <v>74903</v>
      </c>
      <c r="I116" s="1">
        <f>SUM(I53+I70+I76+I89+I95)</f>
        <v>0</v>
      </c>
      <c r="J116" s="1">
        <f>SUM(J53+J70+J76+J89+J95)</f>
        <v>0</v>
      </c>
    </row>
    <row r="117" spans="2:10" ht="12">
      <c r="B117" s="60">
        <v>2016</v>
      </c>
      <c r="F117" s="1">
        <f>SUM(F90+F96)</f>
        <v>76645.8</v>
      </c>
      <c r="G117" s="1">
        <f>SUM(G90+G96)</f>
        <v>0</v>
      </c>
      <c r="H117" s="1">
        <f>SUM(H90+H96)</f>
        <v>76645.8</v>
      </c>
      <c r="I117" s="1">
        <f>SUM(I90+I96)</f>
        <v>0</v>
      </c>
      <c r="J117" s="1">
        <f>SUM(J90+J96)</f>
        <v>0</v>
      </c>
    </row>
    <row r="118" spans="2:10" ht="12" customHeight="1">
      <c r="B118" s="60">
        <v>2017</v>
      </c>
      <c r="F118" s="1">
        <f aca="true" t="shared" si="6" ref="F118:J121">SUM(F97)</f>
        <v>16140</v>
      </c>
      <c r="G118" s="1">
        <f t="shared" si="6"/>
        <v>0</v>
      </c>
      <c r="H118" s="1">
        <f t="shared" si="6"/>
        <v>16140</v>
      </c>
      <c r="I118" s="1">
        <f t="shared" si="6"/>
        <v>0</v>
      </c>
      <c r="J118" s="1">
        <f t="shared" si="6"/>
        <v>0</v>
      </c>
    </row>
    <row r="119" spans="2:10" ht="12">
      <c r="B119" s="60">
        <v>2018</v>
      </c>
      <c r="F119" s="1">
        <f t="shared" si="6"/>
        <v>11623</v>
      </c>
      <c r="G119" s="1">
        <f t="shared" si="6"/>
        <v>0</v>
      </c>
      <c r="H119" s="1">
        <f t="shared" si="6"/>
        <v>11623</v>
      </c>
      <c r="I119" s="1">
        <f t="shared" si="6"/>
        <v>0</v>
      </c>
      <c r="J119" s="1">
        <f t="shared" si="6"/>
        <v>0</v>
      </c>
    </row>
    <row r="120" spans="2:10" ht="12">
      <c r="B120" s="60">
        <v>2019</v>
      </c>
      <c r="F120" s="1">
        <f t="shared" si="6"/>
        <v>13606</v>
      </c>
      <c r="G120" s="1">
        <f t="shared" si="6"/>
        <v>0</v>
      </c>
      <c r="H120" s="1">
        <f t="shared" si="6"/>
        <v>13606</v>
      </c>
      <c r="I120" s="1">
        <f t="shared" si="6"/>
        <v>0</v>
      </c>
      <c r="J120" s="1">
        <f t="shared" si="6"/>
        <v>0</v>
      </c>
    </row>
    <row r="121" spans="2:10" ht="12">
      <c r="B121" s="60">
        <v>2020</v>
      </c>
      <c r="F121" s="1">
        <f t="shared" si="6"/>
        <v>11540</v>
      </c>
      <c r="G121" s="1">
        <f t="shared" si="6"/>
        <v>0</v>
      </c>
      <c r="H121" s="1">
        <f t="shared" si="6"/>
        <v>11540</v>
      </c>
      <c r="I121" s="1">
        <f t="shared" si="6"/>
        <v>0</v>
      </c>
      <c r="J121" s="1">
        <f t="shared" si="6"/>
        <v>0</v>
      </c>
    </row>
  </sheetData>
  <sheetProtection/>
  <mergeCells count="109">
    <mergeCell ref="K105:K109"/>
    <mergeCell ref="A101:A104"/>
    <mergeCell ref="B101:B104"/>
    <mergeCell ref="C101:C104"/>
    <mergeCell ref="D101:D104"/>
    <mergeCell ref="K101:K104"/>
    <mergeCell ref="D105:D109"/>
    <mergeCell ref="C105:C109"/>
    <mergeCell ref="B105:B109"/>
    <mergeCell ref="A105:A109"/>
    <mergeCell ref="A85:A90"/>
    <mergeCell ref="B85:B90"/>
    <mergeCell ref="C85:C90"/>
    <mergeCell ref="D85:D90"/>
    <mergeCell ref="K85:K90"/>
    <mergeCell ref="K42:K47"/>
    <mergeCell ref="B42:B47"/>
    <mergeCell ref="C42:C47"/>
    <mergeCell ref="B66:B70"/>
    <mergeCell ref="C66:C70"/>
    <mergeCell ref="D66:D70"/>
    <mergeCell ref="K58:K61"/>
    <mergeCell ref="B81:B84"/>
    <mergeCell ref="K71:K76"/>
    <mergeCell ref="A48:A53"/>
    <mergeCell ref="A54:A57"/>
    <mergeCell ref="C48:C53"/>
    <mergeCell ref="D58:D61"/>
    <mergeCell ref="B58:B61"/>
    <mergeCell ref="A58:A61"/>
    <mergeCell ref="C58:C61"/>
    <mergeCell ref="D54:D57"/>
    <mergeCell ref="C38:C41"/>
    <mergeCell ref="B54:B57"/>
    <mergeCell ref="B48:B53"/>
    <mergeCell ref="C54:C57"/>
    <mergeCell ref="K31:K37"/>
    <mergeCell ref="A42:A47"/>
    <mergeCell ref="D25:D30"/>
    <mergeCell ref="C31:C37"/>
    <mergeCell ref="D31:D37"/>
    <mergeCell ref="B25:B30"/>
    <mergeCell ref="A38:A41"/>
    <mergeCell ref="A31:A37"/>
    <mergeCell ref="B31:B37"/>
    <mergeCell ref="B38:B41"/>
    <mergeCell ref="A25:A30"/>
    <mergeCell ref="K19:K24"/>
    <mergeCell ref="K25:K30"/>
    <mergeCell ref="C25:C30"/>
    <mergeCell ref="B19:B24"/>
    <mergeCell ref="C19:C24"/>
    <mergeCell ref="D19:D24"/>
    <mergeCell ref="A19:A24"/>
    <mergeCell ref="A13:A18"/>
    <mergeCell ref="B13:B18"/>
    <mergeCell ref="C13:C18"/>
    <mergeCell ref="H4:H5"/>
    <mergeCell ref="A6:A12"/>
    <mergeCell ref="B6:B12"/>
    <mergeCell ref="C6:C12"/>
    <mergeCell ref="I4:I5"/>
    <mergeCell ref="D13:D18"/>
    <mergeCell ref="K13:K18"/>
    <mergeCell ref="E4:E5"/>
    <mergeCell ref="F4:F5"/>
    <mergeCell ref="K6:K12"/>
    <mergeCell ref="D6:D12"/>
    <mergeCell ref="A1:K1"/>
    <mergeCell ref="A3:A5"/>
    <mergeCell ref="B3:B5"/>
    <mergeCell ref="C3:C5"/>
    <mergeCell ref="D3:D5"/>
    <mergeCell ref="J4:J5"/>
    <mergeCell ref="E3:F3"/>
    <mergeCell ref="G3:J3"/>
    <mergeCell ref="G4:G5"/>
    <mergeCell ref="K3:K5"/>
    <mergeCell ref="K38:K41"/>
    <mergeCell ref="D48:D53"/>
    <mergeCell ref="K54:K57"/>
    <mergeCell ref="D38:D41"/>
    <mergeCell ref="K48:K53"/>
    <mergeCell ref="D42:D47"/>
    <mergeCell ref="A66:A70"/>
    <mergeCell ref="K66:K70"/>
    <mergeCell ref="D62:D65"/>
    <mergeCell ref="K62:K65"/>
    <mergeCell ref="A62:A65"/>
    <mergeCell ref="B62:B65"/>
    <mergeCell ref="C62:C65"/>
    <mergeCell ref="A81:A84"/>
    <mergeCell ref="C81:C84"/>
    <mergeCell ref="D81:D84"/>
    <mergeCell ref="K81:K84"/>
    <mergeCell ref="A71:A76"/>
    <mergeCell ref="B71:B76"/>
    <mergeCell ref="C71:C76"/>
    <mergeCell ref="D71:D76"/>
    <mergeCell ref="K91:K100"/>
    <mergeCell ref="B77:B80"/>
    <mergeCell ref="A77:A80"/>
    <mergeCell ref="C77:C80"/>
    <mergeCell ref="D77:D80"/>
    <mergeCell ref="K77:K80"/>
    <mergeCell ref="B91:B100"/>
    <mergeCell ref="A91:A100"/>
    <mergeCell ref="C91:C100"/>
    <mergeCell ref="D91:D100"/>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23"/>
  <sheetViews>
    <sheetView zoomScalePageLayoutView="0" workbookViewId="0" topLeftCell="A1">
      <pane ySplit="2715" topLeftCell="BM127" activePane="bottomLeft" state="split"/>
      <selection pane="topLeft" activeCell="C2" sqref="C1:C16384"/>
      <selection pane="bottomLeft" activeCell="B112" sqref="B112:B119"/>
    </sheetView>
  </sheetViews>
  <sheetFormatPr defaultColWidth="9.00390625" defaultRowHeight="12.75"/>
  <cols>
    <col min="1" max="1" width="4.00390625" style="6" customWidth="1"/>
    <col min="2" max="2" width="21.375" style="68" customWidth="1"/>
    <col min="3" max="3" width="24.875" style="68" customWidth="1"/>
    <col min="4" max="4" width="25.625" style="5" customWidth="1"/>
    <col min="5" max="5" width="7.875" style="2" customWidth="1"/>
    <col min="6" max="6" width="9.375" style="2" customWidth="1"/>
    <col min="7" max="7" width="9.875" style="2" customWidth="1"/>
    <col min="8" max="9" width="10.125" style="2" customWidth="1"/>
    <col min="10" max="10" width="10.875" style="2" customWidth="1"/>
    <col min="11" max="11" width="58.625" style="6" customWidth="1"/>
    <col min="12" max="16384" width="9.125" style="2" customWidth="1"/>
  </cols>
  <sheetData>
    <row r="1" spans="1:11" ht="12">
      <c r="A1" s="155" t="s">
        <v>224</v>
      </c>
      <c r="B1" s="155"/>
      <c r="C1" s="155"/>
      <c r="D1" s="155"/>
      <c r="E1" s="155"/>
      <c r="F1" s="155"/>
      <c r="G1" s="155"/>
      <c r="H1" s="155"/>
      <c r="I1" s="155"/>
      <c r="J1" s="155"/>
      <c r="K1" s="155"/>
    </row>
    <row r="3" spans="1:11" ht="47.25" customHeight="1">
      <c r="A3" s="109" t="s">
        <v>38</v>
      </c>
      <c r="B3" s="109" t="s">
        <v>46</v>
      </c>
      <c r="C3" s="111" t="s">
        <v>47</v>
      </c>
      <c r="D3" s="109" t="s">
        <v>39</v>
      </c>
      <c r="E3" s="115" t="s">
        <v>50</v>
      </c>
      <c r="F3" s="116"/>
      <c r="G3" s="117" t="s">
        <v>40</v>
      </c>
      <c r="H3" s="117"/>
      <c r="I3" s="117"/>
      <c r="J3" s="117"/>
      <c r="K3" s="118" t="s">
        <v>49</v>
      </c>
    </row>
    <row r="4" spans="1:11" ht="21" customHeight="1">
      <c r="A4" s="110"/>
      <c r="B4" s="110"/>
      <c r="C4" s="112"/>
      <c r="D4" s="110"/>
      <c r="E4" s="123" t="s">
        <v>51</v>
      </c>
      <c r="F4" s="123" t="s">
        <v>44</v>
      </c>
      <c r="G4" s="109" t="s">
        <v>41</v>
      </c>
      <c r="H4" s="109" t="s">
        <v>42</v>
      </c>
      <c r="I4" s="109" t="s">
        <v>173</v>
      </c>
      <c r="J4" s="109" t="s">
        <v>43</v>
      </c>
      <c r="K4" s="119"/>
    </row>
    <row r="5" spans="1:11" ht="30.75" customHeight="1">
      <c r="A5" s="89"/>
      <c r="B5" s="89"/>
      <c r="C5" s="89"/>
      <c r="D5" s="89"/>
      <c r="E5" s="124"/>
      <c r="F5" s="124"/>
      <c r="G5" s="114"/>
      <c r="H5" s="89"/>
      <c r="I5" s="114"/>
      <c r="J5" s="114"/>
      <c r="K5" s="120"/>
    </row>
    <row r="6" spans="1:11" ht="71.25" customHeight="1">
      <c r="A6" s="98">
        <v>1</v>
      </c>
      <c r="B6" s="84" t="s">
        <v>58</v>
      </c>
      <c r="C6" s="135" t="s">
        <v>104</v>
      </c>
      <c r="D6" s="103" t="s">
        <v>59</v>
      </c>
      <c r="E6" s="8" t="s">
        <v>45</v>
      </c>
      <c r="F6" s="41">
        <f>SUM(G6:J6)</f>
        <v>128131.20000000001</v>
      </c>
      <c r="G6" s="41">
        <f>SUM(G7:G9)</f>
        <v>51</v>
      </c>
      <c r="H6" s="41">
        <f>SUM(H7:H9)</f>
        <v>109277.1</v>
      </c>
      <c r="I6" s="41">
        <f>SUM(I7:I9)</f>
        <v>0</v>
      </c>
      <c r="J6" s="41">
        <f>SUM(J7:J9)</f>
        <v>18803.1</v>
      </c>
      <c r="K6" s="132" t="s">
        <v>63</v>
      </c>
    </row>
    <row r="7" spans="1:11" ht="70.5" customHeight="1">
      <c r="A7" s="106"/>
      <c r="B7" s="97"/>
      <c r="C7" s="151"/>
      <c r="D7" s="104"/>
      <c r="E7" s="3">
        <v>2010</v>
      </c>
      <c r="F7" s="41">
        <f aca="true" t="shared" si="0" ref="F7:F49">SUM(G7:J7)</f>
        <v>37294.1</v>
      </c>
      <c r="G7" s="42">
        <v>0</v>
      </c>
      <c r="H7" s="42">
        <v>32090</v>
      </c>
      <c r="I7" s="42">
        <v>0</v>
      </c>
      <c r="J7" s="42">
        <v>5204.1</v>
      </c>
      <c r="K7" s="130"/>
    </row>
    <row r="8" spans="1:11" ht="72.75" customHeight="1">
      <c r="A8" s="106"/>
      <c r="B8" s="97"/>
      <c r="C8" s="151"/>
      <c r="D8" s="104"/>
      <c r="E8" s="3">
        <v>2011</v>
      </c>
      <c r="F8" s="41">
        <f t="shared" si="0"/>
        <v>46633.1</v>
      </c>
      <c r="G8" s="42">
        <v>0</v>
      </c>
      <c r="H8" s="42">
        <v>38573.1</v>
      </c>
      <c r="I8" s="42">
        <v>0</v>
      </c>
      <c r="J8" s="42">
        <v>8060</v>
      </c>
      <c r="K8" s="130"/>
    </row>
    <row r="9" spans="1:11" ht="66.75" customHeight="1">
      <c r="A9" s="107"/>
      <c r="B9" s="97"/>
      <c r="C9" s="151"/>
      <c r="D9" s="105"/>
      <c r="E9" s="3">
        <v>2012</v>
      </c>
      <c r="F9" s="41">
        <f t="shared" si="0"/>
        <v>44204</v>
      </c>
      <c r="G9" s="42">
        <v>51</v>
      </c>
      <c r="H9" s="42">
        <v>38614</v>
      </c>
      <c r="I9" s="42">
        <v>0</v>
      </c>
      <c r="J9" s="42">
        <v>5539</v>
      </c>
      <c r="K9" s="120"/>
    </row>
    <row r="10" spans="1:11" ht="105.75" customHeight="1">
      <c r="A10" s="98">
        <v>2</v>
      </c>
      <c r="B10" s="84" t="s">
        <v>60</v>
      </c>
      <c r="C10" s="135" t="s">
        <v>26</v>
      </c>
      <c r="D10" s="103" t="s">
        <v>61</v>
      </c>
      <c r="E10" s="8" t="s">
        <v>45</v>
      </c>
      <c r="F10" s="41">
        <f t="shared" si="0"/>
        <v>9819</v>
      </c>
      <c r="G10" s="41">
        <f>SUM(G11:G13)</f>
        <v>0</v>
      </c>
      <c r="H10" s="41">
        <f>SUM(H11:H13)</f>
        <v>9819</v>
      </c>
      <c r="I10" s="41">
        <f>SUM(I11:I13)</f>
        <v>0</v>
      </c>
      <c r="J10" s="41">
        <f>SUM(J11:J13)</f>
        <v>0</v>
      </c>
      <c r="K10" s="103" t="s">
        <v>62</v>
      </c>
    </row>
    <row r="11" spans="1:11" ht="57" customHeight="1">
      <c r="A11" s="88"/>
      <c r="B11" s="97"/>
      <c r="C11" s="151"/>
      <c r="D11" s="130"/>
      <c r="E11" s="3">
        <v>2010</v>
      </c>
      <c r="F11" s="41">
        <f t="shared" si="0"/>
        <v>2004.7</v>
      </c>
      <c r="G11" s="42">
        <v>0</v>
      </c>
      <c r="H11" s="42">
        <v>2004.7</v>
      </c>
      <c r="I11" s="42">
        <v>0</v>
      </c>
      <c r="J11" s="42">
        <v>0</v>
      </c>
      <c r="K11" s="76"/>
    </row>
    <row r="12" spans="1:11" ht="32.25" customHeight="1">
      <c r="A12" s="88"/>
      <c r="B12" s="97"/>
      <c r="C12" s="151"/>
      <c r="D12" s="130"/>
      <c r="E12" s="3">
        <v>2011</v>
      </c>
      <c r="F12" s="41">
        <f t="shared" si="0"/>
        <v>4314.3</v>
      </c>
      <c r="G12" s="42">
        <v>0</v>
      </c>
      <c r="H12" s="42">
        <v>4314.3</v>
      </c>
      <c r="I12" s="42">
        <v>0</v>
      </c>
      <c r="J12" s="42">
        <v>0</v>
      </c>
      <c r="K12" s="76"/>
    </row>
    <row r="13" spans="1:11" ht="20.25" customHeight="1">
      <c r="A13" s="89"/>
      <c r="B13" s="156"/>
      <c r="C13" s="157"/>
      <c r="D13" s="120"/>
      <c r="E13" s="3">
        <v>2012</v>
      </c>
      <c r="F13" s="41">
        <f t="shared" si="0"/>
        <v>3500</v>
      </c>
      <c r="G13" s="42">
        <v>0</v>
      </c>
      <c r="H13" s="42">
        <v>3500</v>
      </c>
      <c r="I13" s="42">
        <v>0</v>
      </c>
      <c r="J13" s="42">
        <v>0</v>
      </c>
      <c r="K13" s="77"/>
    </row>
    <row r="14" spans="1:11" ht="92.25" customHeight="1">
      <c r="A14" s="98">
        <v>3</v>
      </c>
      <c r="B14" s="84" t="s">
        <v>64</v>
      </c>
      <c r="C14" s="135" t="s">
        <v>9</v>
      </c>
      <c r="D14" s="103" t="s">
        <v>65</v>
      </c>
      <c r="E14" s="8" t="s">
        <v>45</v>
      </c>
      <c r="F14" s="41">
        <f t="shared" si="0"/>
        <v>71603.70000000001</v>
      </c>
      <c r="G14" s="41">
        <f>SUM(G15:G17)</f>
        <v>100</v>
      </c>
      <c r="H14" s="41">
        <f>SUM(H15:H17)</f>
        <v>69859.1</v>
      </c>
      <c r="I14" s="41">
        <f>SUM(I15:I17)</f>
        <v>0</v>
      </c>
      <c r="J14" s="41">
        <f>SUM(J15:J17)</f>
        <v>1644.6</v>
      </c>
      <c r="K14" s="132" t="s">
        <v>66</v>
      </c>
    </row>
    <row r="15" spans="1:11" ht="19.5" customHeight="1">
      <c r="A15" s="106"/>
      <c r="B15" s="97"/>
      <c r="C15" s="151"/>
      <c r="D15" s="104"/>
      <c r="E15" s="3">
        <v>2010</v>
      </c>
      <c r="F15" s="41">
        <f t="shared" si="0"/>
        <v>18472</v>
      </c>
      <c r="G15" s="42">
        <v>0</v>
      </c>
      <c r="H15" s="42">
        <v>17684</v>
      </c>
      <c r="I15" s="42">
        <v>0</v>
      </c>
      <c r="J15" s="42">
        <v>788</v>
      </c>
      <c r="K15" s="130"/>
    </row>
    <row r="16" spans="1:11" ht="19.5" customHeight="1">
      <c r="A16" s="106"/>
      <c r="B16" s="97"/>
      <c r="C16" s="151"/>
      <c r="D16" s="104"/>
      <c r="E16" s="3">
        <v>2011</v>
      </c>
      <c r="F16" s="41">
        <f t="shared" si="0"/>
        <v>26087.1</v>
      </c>
      <c r="G16" s="42">
        <v>0</v>
      </c>
      <c r="H16" s="42">
        <v>25580.5</v>
      </c>
      <c r="I16" s="42">
        <v>0</v>
      </c>
      <c r="J16" s="42">
        <v>506.6</v>
      </c>
      <c r="K16" s="130"/>
    </row>
    <row r="17" spans="1:11" ht="26.25" customHeight="1">
      <c r="A17" s="107"/>
      <c r="B17" s="97"/>
      <c r="C17" s="151"/>
      <c r="D17" s="105"/>
      <c r="E17" s="3">
        <v>2012</v>
      </c>
      <c r="F17" s="41">
        <f t="shared" si="0"/>
        <v>27044.6</v>
      </c>
      <c r="G17" s="42">
        <v>100</v>
      </c>
      <c r="H17" s="42">
        <v>26594.6</v>
      </c>
      <c r="I17" s="42">
        <v>0</v>
      </c>
      <c r="J17" s="42">
        <v>350</v>
      </c>
      <c r="K17" s="120"/>
    </row>
    <row r="18" spans="1:11" ht="75" customHeight="1">
      <c r="A18" s="98">
        <v>4</v>
      </c>
      <c r="B18" s="84" t="s">
        <v>67</v>
      </c>
      <c r="C18" s="135" t="s">
        <v>14</v>
      </c>
      <c r="D18" s="103" t="s">
        <v>68</v>
      </c>
      <c r="E18" s="8" t="s">
        <v>45</v>
      </c>
      <c r="F18" s="28">
        <f t="shared" si="0"/>
        <v>314871.39999999997</v>
      </c>
      <c r="G18" s="28">
        <f>SUM(G19:G21)</f>
        <v>6667.7</v>
      </c>
      <c r="H18" s="28">
        <f>SUM(H19:H21)</f>
        <v>296537.6</v>
      </c>
      <c r="I18" s="28">
        <f>SUM(I19:I21)</f>
        <v>229.6</v>
      </c>
      <c r="J18" s="28">
        <f>SUM(J19:J21)</f>
        <v>11436.5</v>
      </c>
      <c r="K18" s="103" t="s">
        <v>69</v>
      </c>
    </row>
    <row r="19" spans="1:11" ht="15" customHeight="1">
      <c r="A19" s="106"/>
      <c r="B19" s="97"/>
      <c r="C19" s="151"/>
      <c r="D19" s="104"/>
      <c r="E19" s="3">
        <v>2010</v>
      </c>
      <c r="F19" s="28">
        <f t="shared" si="0"/>
        <v>81789.3</v>
      </c>
      <c r="G19" s="62">
        <v>200</v>
      </c>
      <c r="H19" s="62">
        <v>76562</v>
      </c>
      <c r="I19" s="62">
        <v>74.5</v>
      </c>
      <c r="J19" s="62">
        <v>4952.8</v>
      </c>
      <c r="K19" s="76"/>
    </row>
    <row r="20" spans="1:11" ht="13.5" customHeight="1">
      <c r="A20" s="106"/>
      <c r="B20" s="97"/>
      <c r="C20" s="151"/>
      <c r="D20" s="104"/>
      <c r="E20" s="3">
        <v>2011</v>
      </c>
      <c r="F20" s="28">
        <f t="shared" si="0"/>
        <v>101179.2</v>
      </c>
      <c r="G20" s="29">
        <v>794.9</v>
      </c>
      <c r="H20" s="29">
        <v>96669.6</v>
      </c>
      <c r="I20" s="29">
        <v>69.7</v>
      </c>
      <c r="J20" s="29">
        <v>3645</v>
      </c>
      <c r="K20" s="76"/>
    </row>
    <row r="21" spans="1:11" ht="84" customHeight="1">
      <c r="A21" s="106"/>
      <c r="B21" s="97"/>
      <c r="C21" s="151"/>
      <c r="D21" s="104"/>
      <c r="E21" s="3">
        <v>2012</v>
      </c>
      <c r="F21" s="28">
        <f t="shared" si="0"/>
        <v>131902.9</v>
      </c>
      <c r="G21" s="29">
        <v>5672.8</v>
      </c>
      <c r="H21" s="29">
        <v>123306</v>
      </c>
      <c r="I21" s="29">
        <v>85.4</v>
      </c>
      <c r="J21" s="29">
        <v>2838.7</v>
      </c>
      <c r="K21" s="77"/>
    </row>
    <row r="22" spans="1:11" ht="39.75" customHeight="1">
      <c r="A22" s="98">
        <v>5</v>
      </c>
      <c r="B22" s="84" t="s">
        <v>71</v>
      </c>
      <c r="C22" s="135" t="s">
        <v>25</v>
      </c>
      <c r="D22" s="103" t="s">
        <v>72</v>
      </c>
      <c r="E22" s="8" t="s">
        <v>45</v>
      </c>
      <c r="F22" s="41">
        <f t="shared" si="0"/>
        <v>9201.199999999999</v>
      </c>
      <c r="G22" s="41">
        <f>SUM(G23:G25)</f>
        <v>285.4</v>
      </c>
      <c r="H22" s="41">
        <f>SUM(H23:H25)</f>
        <v>8915.8</v>
      </c>
      <c r="I22" s="41">
        <f>SUM(I23:I25)</f>
        <v>0</v>
      </c>
      <c r="J22" s="41">
        <f>SUM(J23:J25)</f>
        <v>0</v>
      </c>
      <c r="K22" s="103" t="s">
        <v>73</v>
      </c>
    </row>
    <row r="23" spans="1:11" ht="45" customHeight="1">
      <c r="A23" s="106"/>
      <c r="B23" s="97"/>
      <c r="C23" s="151"/>
      <c r="D23" s="104"/>
      <c r="E23" s="3">
        <v>2010</v>
      </c>
      <c r="F23" s="41">
        <f t="shared" si="0"/>
        <v>3947</v>
      </c>
      <c r="G23" s="42">
        <v>0</v>
      </c>
      <c r="H23" s="42">
        <v>3947</v>
      </c>
      <c r="I23" s="42">
        <v>0</v>
      </c>
      <c r="J23" s="42">
        <v>0</v>
      </c>
      <c r="K23" s="104"/>
    </row>
    <row r="24" spans="1:11" ht="79.5" customHeight="1">
      <c r="A24" s="106"/>
      <c r="B24" s="97"/>
      <c r="C24" s="151"/>
      <c r="D24" s="104"/>
      <c r="E24" s="3">
        <v>2011</v>
      </c>
      <c r="F24" s="41">
        <f t="shared" si="0"/>
        <v>2141.9</v>
      </c>
      <c r="G24" s="42">
        <v>141.9</v>
      </c>
      <c r="H24" s="42">
        <v>2000</v>
      </c>
      <c r="I24" s="42">
        <v>0</v>
      </c>
      <c r="J24" s="42">
        <v>0</v>
      </c>
      <c r="K24" s="76"/>
    </row>
    <row r="25" spans="1:11" ht="30.75" customHeight="1">
      <c r="A25" s="107"/>
      <c r="B25" s="97"/>
      <c r="C25" s="151"/>
      <c r="D25" s="105"/>
      <c r="E25" s="3">
        <v>2012</v>
      </c>
      <c r="F25" s="41">
        <f t="shared" si="0"/>
        <v>3112.3</v>
      </c>
      <c r="G25" s="42">
        <v>143.5</v>
      </c>
      <c r="H25" s="42">
        <v>2968.8</v>
      </c>
      <c r="I25" s="42">
        <v>0</v>
      </c>
      <c r="J25" s="42">
        <v>0</v>
      </c>
      <c r="K25" s="77"/>
    </row>
    <row r="26" spans="1:11" ht="47.25" customHeight="1">
      <c r="A26" s="98">
        <v>6</v>
      </c>
      <c r="B26" s="91" t="s">
        <v>75</v>
      </c>
      <c r="C26" s="87" t="s">
        <v>19</v>
      </c>
      <c r="D26" s="103" t="s">
        <v>56</v>
      </c>
      <c r="E26" s="8" t="s">
        <v>45</v>
      </c>
      <c r="F26" s="41">
        <f t="shared" si="0"/>
        <v>34378.1</v>
      </c>
      <c r="G26" s="41">
        <f>SUM(G27:G29)</f>
        <v>0</v>
      </c>
      <c r="H26" s="41">
        <f>SUM(H27:H29)</f>
        <v>33798.2</v>
      </c>
      <c r="I26" s="41">
        <f>SUM(I27:I29)</f>
        <v>0</v>
      </c>
      <c r="J26" s="41">
        <f>SUM(J27:J29)</f>
        <v>579.9</v>
      </c>
      <c r="K26" s="103" t="s">
        <v>76</v>
      </c>
    </row>
    <row r="27" spans="1:11" ht="22.5" customHeight="1">
      <c r="A27" s="106"/>
      <c r="B27" s="131"/>
      <c r="C27" s="88"/>
      <c r="D27" s="104"/>
      <c r="E27" s="3">
        <v>2010</v>
      </c>
      <c r="F27" s="41">
        <f t="shared" si="0"/>
        <v>8240.9</v>
      </c>
      <c r="G27" s="42">
        <v>0</v>
      </c>
      <c r="H27" s="42">
        <v>7946</v>
      </c>
      <c r="I27" s="42">
        <v>0</v>
      </c>
      <c r="J27" s="42">
        <v>294.9</v>
      </c>
      <c r="K27" s="104"/>
    </row>
    <row r="28" spans="1:11" ht="23.25" customHeight="1">
      <c r="A28" s="106"/>
      <c r="B28" s="131"/>
      <c r="C28" s="88"/>
      <c r="D28" s="104"/>
      <c r="E28" s="3">
        <v>2011</v>
      </c>
      <c r="F28" s="41">
        <f t="shared" si="0"/>
        <v>12592.2</v>
      </c>
      <c r="G28" s="42">
        <v>0</v>
      </c>
      <c r="H28" s="42">
        <v>12462.2</v>
      </c>
      <c r="I28" s="42">
        <v>0</v>
      </c>
      <c r="J28" s="42">
        <v>130</v>
      </c>
      <c r="K28" s="104"/>
    </row>
    <row r="29" spans="1:11" ht="38.25" customHeight="1">
      <c r="A29" s="89"/>
      <c r="B29" s="113"/>
      <c r="C29" s="89"/>
      <c r="D29" s="77"/>
      <c r="E29" s="3">
        <v>2012</v>
      </c>
      <c r="F29" s="41">
        <f t="shared" si="0"/>
        <v>13545</v>
      </c>
      <c r="G29" s="42">
        <v>0</v>
      </c>
      <c r="H29" s="42">
        <v>13390</v>
      </c>
      <c r="I29" s="42">
        <v>0</v>
      </c>
      <c r="J29" s="42">
        <v>155</v>
      </c>
      <c r="K29" s="77"/>
    </row>
    <row r="30" spans="1:11" ht="51" customHeight="1">
      <c r="A30" s="140">
        <v>7</v>
      </c>
      <c r="B30" s="84" t="s">
        <v>77</v>
      </c>
      <c r="C30" s="135" t="s">
        <v>141</v>
      </c>
      <c r="D30" s="102" t="s">
        <v>78</v>
      </c>
      <c r="E30" s="8" t="s">
        <v>45</v>
      </c>
      <c r="F30" s="28">
        <f t="shared" si="0"/>
        <v>926589.6000000001</v>
      </c>
      <c r="G30" s="28">
        <f>SUM(G31:G33)</f>
        <v>158666.5</v>
      </c>
      <c r="H30" s="28">
        <f>SUM(H31:H33)</f>
        <v>615056.7000000001</v>
      </c>
      <c r="I30" s="28">
        <f>SUM(I31:I33)</f>
        <v>5938</v>
      </c>
      <c r="J30" s="28">
        <f>SUM(J31:J33)</f>
        <v>146928.40000000002</v>
      </c>
      <c r="K30" s="80" t="s">
        <v>79</v>
      </c>
    </row>
    <row r="31" spans="1:11" ht="49.5" customHeight="1">
      <c r="A31" s="151"/>
      <c r="B31" s="97"/>
      <c r="C31" s="151"/>
      <c r="D31" s="90"/>
      <c r="E31" s="3">
        <v>2010</v>
      </c>
      <c r="F31" s="28">
        <f t="shared" si="0"/>
        <v>394276</v>
      </c>
      <c r="G31" s="29">
        <v>19049.1</v>
      </c>
      <c r="H31" s="29">
        <v>329918</v>
      </c>
      <c r="I31" s="29">
        <v>0</v>
      </c>
      <c r="J31" s="29">
        <v>45308.9</v>
      </c>
      <c r="K31" s="86"/>
    </row>
    <row r="32" spans="1:11" ht="43.5" customHeight="1">
      <c r="A32" s="151"/>
      <c r="B32" s="97"/>
      <c r="C32" s="151"/>
      <c r="D32" s="90"/>
      <c r="E32" s="3">
        <v>2011</v>
      </c>
      <c r="F32" s="28">
        <f t="shared" si="0"/>
        <v>303757.8</v>
      </c>
      <c r="G32" s="29">
        <v>17876.3</v>
      </c>
      <c r="H32" s="29">
        <v>235686.8</v>
      </c>
      <c r="I32" s="29">
        <v>3151</v>
      </c>
      <c r="J32" s="29">
        <v>47043.7</v>
      </c>
      <c r="K32" s="86"/>
    </row>
    <row r="33" spans="1:11" ht="26.25" customHeight="1">
      <c r="A33" s="151"/>
      <c r="B33" s="97"/>
      <c r="C33" s="151"/>
      <c r="D33" s="90"/>
      <c r="E33" s="3">
        <v>2012</v>
      </c>
      <c r="F33" s="28">
        <f t="shared" si="0"/>
        <v>228555.8</v>
      </c>
      <c r="G33" s="29">
        <v>121741.1</v>
      </c>
      <c r="H33" s="29">
        <v>49451.9</v>
      </c>
      <c r="I33" s="29">
        <v>2787</v>
      </c>
      <c r="J33" s="29">
        <v>54575.8</v>
      </c>
      <c r="K33" s="86"/>
    </row>
    <row r="34" spans="1:11" ht="93.75" customHeight="1">
      <c r="A34" s="158">
        <v>8</v>
      </c>
      <c r="B34" s="71" t="s">
        <v>93</v>
      </c>
      <c r="C34" s="98" t="s">
        <v>190</v>
      </c>
      <c r="D34" s="102" t="s">
        <v>94</v>
      </c>
      <c r="E34" s="8" t="s">
        <v>45</v>
      </c>
      <c r="F34" s="28">
        <f t="shared" si="0"/>
        <v>301543.2</v>
      </c>
      <c r="G34" s="28">
        <f>SUM(G35:G37)</f>
        <v>0</v>
      </c>
      <c r="H34" s="28">
        <f>SUM(H35:H37)</f>
        <v>301543.2</v>
      </c>
      <c r="I34" s="28">
        <f>SUM(I35:I37)</f>
        <v>0</v>
      </c>
      <c r="J34" s="28">
        <f>SUM(J35:J37)</f>
        <v>0</v>
      </c>
      <c r="K34" s="160" t="s">
        <v>35</v>
      </c>
    </row>
    <row r="35" spans="1:11" ht="54.75" customHeight="1">
      <c r="A35" s="159"/>
      <c r="B35" s="128"/>
      <c r="C35" s="106"/>
      <c r="D35" s="102"/>
      <c r="E35" s="3">
        <v>2010</v>
      </c>
      <c r="F35" s="28">
        <f t="shared" si="0"/>
        <v>96772</v>
      </c>
      <c r="G35" s="29">
        <v>0</v>
      </c>
      <c r="H35" s="29">
        <v>96772</v>
      </c>
      <c r="I35" s="29">
        <v>0</v>
      </c>
      <c r="J35" s="29">
        <v>0</v>
      </c>
      <c r="K35" s="149"/>
    </row>
    <row r="36" spans="1:11" ht="24.75" customHeight="1">
      <c r="A36" s="159"/>
      <c r="B36" s="128"/>
      <c r="C36" s="106"/>
      <c r="D36" s="102"/>
      <c r="E36" s="3">
        <v>2011</v>
      </c>
      <c r="F36" s="28">
        <f t="shared" si="0"/>
        <v>100090.1</v>
      </c>
      <c r="G36" s="29">
        <v>0</v>
      </c>
      <c r="H36" s="29">
        <v>100090.1</v>
      </c>
      <c r="I36" s="29">
        <v>0</v>
      </c>
      <c r="J36" s="29">
        <v>0</v>
      </c>
      <c r="K36" s="149"/>
    </row>
    <row r="37" spans="1:11" ht="116.25" customHeight="1">
      <c r="A37" s="159"/>
      <c r="B37" s="129"/>
      <c r="C37" s="107"/>
      <c r="D37" s="102"/>
      <c r="E37" s="3">
        <v>2012</v>
      </c>
      <c r="F37" s="28">
        <f t="shared" si="0"/>
        <v>104681.1</v>
      </c>
      <c r="G37" s="29">
        <v>0</v>
      </c>
      <c r="H37" s="29">
        <v>104681.1</v>
      </c>
      <c r="I37" s="29">
        <v>0</v>
      </c>
      <c r="J37" s="29">
        <v>0</v>
      </c>
      <c r="K37" s="161"/>
    </row>
    <row r="38" spans="1:11" ht="30.75" customHeight="1">
      <c r="A38" s="168">
        <v>9</v>
      </c>
      <c r="B38" s="96" t="s">
        <v>2</v>
      </c>
      <c r="C38" s="140" t="s">
        <v>105</v>
      </c>
      <c r="D38" s="102" t="s">
        <v>3</v>
      </c>
      <c r="E38" s="8" t="s">
        <v>45</v>
      </c>
      <c r="F38" s="28">
        <f t="shared" si="0"/>
        <v>27020.010000000002</v>
      </c>
      <c r="G38" s="28">
        <f>SUM(G39:G41)</f>
        <v>15727.2</v>
      </c>
      <c r="H38" s="28">
        <f>SUM(H39:H41)</f>
        <v>4822.3</v>
      </c>
      <c r="I38" s="28"/>
      <c r="J38" s="28">
        <f>SUM(J39:J41)</f>
        <v>6470.51</v>
      </c>
      <c r="K38" s="133" t="s">
        <v>4</v>
      </c>
    </row>
    <row r="39" spans="1:11" ht="24" customHeight="1">
      <c r="A39" s="168"/>
      <c r="B39" s="96"/>
      <c r="C39" s="140"/>
      <c r="D39" s="102"/>
      <c r="E39" s="3">
        <v>2011</v>
      </c>
      <c r="F39" s="28">
        <f t="shared" si="0"/>
        <v>8683.81</v>
      </c>
      <c r="G39" s="29">
        <v>5625</v>
      </c>
      <c r="H39" s="29">
        <v>1300</v>
      </c>
      <c r="I39" s="29"/>
      <c r="J39" s="29">
        <v>1758.81</v>
      </c>
      <c r="K39" s="80"/>
    </row>
    <row r="40" spans="1:11" ht="42" customHeight="1">
      <c r="A40" s="168"/>
      <c r="B40" s="96"/>
      <c r="C40" s="140"/>
      <c r="D40" s="102"/>
      <c r="E40" s="3">
        <v>2012</v>
      </c>
      <c r="F40" s="28">
        <f t="shared" si="0"/>
        <v>10124.9</v>
      </c>
      <c r="G40" s="29">
        <v>5395.9</v>
      </c>
      <c r="H40" s="29">
        <v>1617.3</v>
      </c>
      <c r="I40" s="29"/>
      <c r="J40" s="29">
        <v>3111.7</v>
      </c>
      <c r="K40" s="80"/>
    </row>
    <row r="41" spans="1:11" ht="61.5" customHeight="1">
      <c r="A41" s="168"/>
      <c r="B41" s="96"/>
      <c r="C41" s="140"/>
      <c r="D41" s="102"/>
      <c r="E41" s="3">
        <v>2013</v>
      </c>
      <c r="F41" s="28">
        <f t="shared" si="0"/>
        <v>8211.3</v>
      </c>
      <c r="G41" s="29">
        <v>4706.3</v>
      </c>
      <c r="H41" s="29">
        <v>1905</v>
      </c>
      <c r="I41" s="29"/>
      <c r="J41" s="29">
        <v>1600</v>
      </c>
      <c r="K41" s="80"/>
    </row>
    <row r="42" spans="1:11" ht="83.25" customHeight="1">
      <c r="A42" s="168">
        <v>10</v>
      </c>
      <c r="B42" s="96" t="s">
        <v>52</v>
      </c>
      <c r="C42" s="140" t="s">
        <v>10</v>
      </c>
      <c r="D42" s="102" t="s">
        <v>53</v>
      </c>
      <c r="E42" s="8" t="s">
        <v>45</v>
      </c>
      <c r="F42" s="41">
        <f t="shared" si="0"/>
        <v>17829.1</v>
      </c>
      <c r="G42" s="41">
        <f>SUM(G43:G45)</f>
        <v>8777.6</v>
      </c>
      <c r="H42" s="41">
        <f>SUM(H43:H45)</f>
        <v>5750.5</v>
      </c>
      <c r="I42" s="41">
        <f>SUM(I43:I45)</f>
        <v>0</v>
      </c>
      <c r="J42" s="41">
        <f>SUM(J43:J45)</f>
        <v>3301</v>
      </c>
      <c r="K42" s="133" t="s">
        <v>57</v>
      </c>
    </row>
    <row r="43" spans="1:11" ht="51" customHeight="1">
      <c r="A43" s="168"/>
      <c r="B43" s="96"/>
      <c r="C43" s="140"/>
      <c r="D43" s="102"/>
      <c r="E43" s="3">
        <v>2012</v>
      </c>
      <c r="F43" s="41">
        <f t="shared" si="0"/>
        <v>5893.3</v>
      </c>
      <c r="G43" s="42">
        <v>2636.8</v>
      </c>
      <c r="H43" s="42">
        <v>2238.5</v>
      </c>
      <c r="I43" s="42">
        <v>0</v>
      </c>
      <c r="J43" s="42">
        <v>1018</v>
      </c>
      <c r="K43" s="86"/>
    </row>
    <row r="44" spans="1:11" ht="31.5" customHeight="1">
      <c r="A44" s="168"/>
      <c r="B44" s="96"/>
      <c r="C44" s="140"/>
      <c r="D44" s="102"/>
      <c r="E44" s="3">
        <v>2013</v>
      </c>
      <c r="F44" s="41">
        <f t="shared" si="0"/>
        <v>8954.8</v>
      </c>
      <c r="G44" s="42">
        <v>6140.8</v>
      </c>
      <c r="H44" s="42">
        <v>1706</v>
      </c>
      <c r="I44" s="42">
        <v>0</v>
      </c>
      <c r="J44" s="42">
        <v>1108</v>
      </c>
      <c r="K44" s="86"/>
    </row>
    <row r="45" spans="1:11" ht="18" customHeight="1">
      <c r="A45" s="168"/>
      <c r="B45" s="96"/>
      <c r="C45" s="98"/>
      <c r="D45" s="102"/>
      <c r="E45" s="3">
        <v>2014</v>
      </c>
      <c r="F45" s="41">
        <f t="shared" si="0"/>
        <v>2981</v>
      </c>
      <c r="G45" s="42">
        <v>0</v>
      </c>
      <c r="H45" s="42">
        <v>1806</v>
      </c>
      <c r="I45" s="42">
        <v>0</v>
      </c>
      <c r="J45" s="42">
        <v>1175</v>
      </c>
      <c r="K45" s="86"/>
    </row>
    <row r="46" spans="1:11" ht="139.5" customHeight="1">
      <c r="A46" s="168">
        <v>11</v>
      </c>
      <c r="B46" s="96" t="s">
        <v>227</v>
      </c>
      <c r="C46" s="140" t="s">
        <v>142</v>
      </c>
      <c r="D46" s="102" t="s">
        <v>54</v>
      </c>
      <c r="E46" s="8" t="s">
        <v>45</v>
      </c>
      <c r="F46" s="41">
        <f t="shared" si="0"/>
        <v>2758059.9</v>
      </c>
      <c r="G46" s="41">
        <f>SUM(G47:G49)</f>
        <v>1712731</v>
      </c>
      <c r="H46" s="41">
        <f>SUM(H47:H49)</f>
        <v>885582.1000000001</v>
      </c>
      <c r="I46" s="41">
        <f>SUM(I47:I49)</f>
        <v>0</v>
      </c>
      <c r="J46" s="41">
        <f>SUM(J47:J49)</f>
        <v>159746.8</v>
      </c>
      <c r="K46" s="160" t="s">
        <v>55</v>
      </c>
    </row>
    <row r="47" spans="1:11" ht="97.5" customHeight="1">
      <c r="A47" s="168"/>
      <c r="B47" s="96"/>
      <c r="C47" s="140"/>
      <c r="D47" s="102"/>
      <c r="E47" s="3">
        <v>2012</v>
      </c>
      <c r="F47" s="41">
        <f t="shared" si="0"/>
        <v>920813.7000000001</v>
      </c>
      <c r="G47" s="42">
        <v>548204</v>
      </c>
      <c r="H47" s="42">
        <v>320096.4</v>
      </c>
      <c r="I47" s="42">
        <v>0</v>
      </c>
      <c r="J47" s="42">
        <v>52513.3</v>
      </c>
      <c r="K47" s="149"/>
    </row>
    <row r="48" spans="1:11" ht="45" customHeight="1">
      <c r="A48" s="168"/>
      <c r="B48" s="96"/>
      <c r="C48" s="140"/>
      <c r="D48" s="102"/>
      <c r="E48" s="3">
        <v>2013</v>
      </c>
      <c r="F48" s="41">
        <f t="shared" si="0"/>
        <v>890095.9</v>
      </c>
      <c r="G48" s="42">
        <v>560561</v>
      </c>
      <c r="H48" s="42">
        <v>277432.4</v>
      </c>
      <c r="I48" s="42">
        <v>0</v>
      </c>
      <c r="J48" s="42">
        <v>52102.5</v>
      </c>
      <c r="K48" s="149"/>
    </row>
    <row r="49" spans="1:11" ht="21" customHeight="1">
      <c r="A49" s="169"/>
      <c r="B49" s="71"/>
      <c r="C49" s="98"/>
      <c r="D49" s="103"/>
      <c r="E49" s="12">
        <v>2014</v>
      </c>
      <c r="F49" s="69">
        <f t="shared" si="0"/>
        <v>947150.3</v>
      </c>
      <c r="G49" s="49">
        <v>603966</v>
      </c>
      <c r="H49" s="49">
        <v>288053.3</v>
      </c>
      <c r="I49" s="49">
        <v>0</v>
      </c>
      <c r="J49" s="49">
        <v>55131</v>
      </c>
      <c r="K49" s="149"/>
    </row>
    <row r="50" spans="1:11" ht="120.75" customHeight="1">
      <c r="A50" s="98">
        <v>12</v>
      </c>
      <c r="B50" s="71" t="s">
        <v>8</v>
      </c>
      <c r="C50" s="98" t="s">
        <v>137</v>
      </c>
      <c r="D50" s="98" t="s">
        <v>74</v>
      </c>
      <c r="E50" s="8" t="s">
        <v>45</v>
      </c>
      <c r="F50" s="28">
        <f>F51+F52+F53+F54+F55</f>
        <v>124687.25099999999</v>
      </c>
      <c r="G50" s="28">
        <f>G51+G52+G53+G54+G55</f>
        <v>104337.99999999999</v>
      </c>
      <c r="H50" s="28">
        <f>H51+H52+H53+H54+H55</f>
        <v>11187.48</v>
      </c>
      <c r="I50" s="28">
        <f>I51+I52+I53+I54+I55</f>
        <v>0</v>
      </c>
      <c r="J50" s="28">
        <f>J51+J52+J53+J54+J55</f>
        <v>9161.771</v>
      </c>
      <c r="K50" s="162" t="s">
        <v>13</v>
      </c>
    </row>
    <row r="51" spans="1:11" ht="19.5" customHeight="1">
      <c r="A51" s="106"/>
      <c r="B51" s="128"/>
      <c r="C51" s="106"/>
      <c r="D51" s="106"/>
      <c r="E51" s="3">
        <v>2011</v>
      </c>
      <c r="F51" s="28">
        <f aca="true" t="shared" si="1" ref="F51:F57">SUM(G51:J51)</f>
        <v>56091.6</v>
      </c>
      <c r="G51" s="29">
        <v>45145.5</v>
      </c>
      <c r="H51" s="29">
        <v>6655.9</v>
      </c>
      <c r="I51" s="29">
        <v>0</v>
      </c>
      <c r="J51" s="29">
        <v>4290.2</v>
      </c>
      <c r="K51" s="163"/>
    </row>
    <row r="52" spans="1:11" ht="19.5" customHeight="1">
      <c r="A52" s="106"/>
      <c r="B52" s="128"/>
      <c r="C52" s="106"/>
      <c r="D52" s="106"/>
      <c r="E52" s="3">
        <v>2012</v>
      </c>
      <c r="F52" s="28">
        <f t="shared" si="1"/>
        <v>49044.37099999999</v>
      </c>
      <c r="G52" s="29">
        <v>42184.2</v>
      </c>
      <c r="H52" s="29">
        <v>3293.38</v>
      </c>
      <c r="I52" s="29">
        <v>0</v>
      </c>
      <c r="J52" s="29">
        <v>3566.791</v>
      </c>
      <c r="K52" s="163"/>
    </row>
    <row r="53" spans="1:11" ht="24.75" customHeight="1">
      <c r="A53" s="106"/>
      <c r="B53" s="128"/>
      <c r="C53" s="106"/>
      <c r="D53" s="106"/>
      <c r="E53" s="12">
        <v>2013</v>
      </c>
      <c r="F53" s="64">
        <f t="shared" si="1"/>
        <v>13855.84</v>
      </c>
      <c r="G53" s="65">
        <v>12139.4</v>
      </c>
      <c r="H53" s="65">
        <v>981.2</v>
      </c>
      <c r="I53" s="65">
        <v>0</v>
      </c>
      <c r="J53" s="65">
        <v>735.24</v>
      </c>
      <c r="K53" s="163"/>
    </row>
    <row r="54" spans="1:11" ht="24.75" customHeight="1">
      <c r="A54" s="106"/>
      <c r="B54" s="128"/>
      <c r="C54" s="106"/>
      <c r="D54" s="106"/>
      <c r="E54" s="12">
        <v>2014</v>
      </c>
      <c r="F54" s="64">
        <f>SUM(G54:J54)</f>
        <v>3531</v>
      </c>
      <c r="G54" s="65">
        <v>3018.9</v>
      </c>
      <c r="H54" s="65">
        <v>159</v>
      </c>
      <c r="I54" s="65">
        <v>0</v>
      </c>
      <c r="J54" s="65">
        <v>353.1</v>
      </c>
      <c r="K54" s="163"/>
    </row>
    <row r="55" spans="1:11" ht="24.75" customHeight="1">
      <c r="A55" s="107"/>
      <c r="B55" s="129"/>
      <c r="C55" s="107"/>
      <c r="D55" s="107"/>
      <c r="E55" s="12">
        <v>2015</v>
      </c>
      <c r="F55" s="64">
        <f>SUM(G55:J55)</f>
        <v>2164.44</v>
      </c>
      <c r="G55" s="65">
        <v>1850</v>
      </c>
      <c r="H55" s="65">
        <v>98</v>
      </c>
      <c r="I55" s="65">
        <v>0</v>
      </c>
      <c r="J55" s="65">
        <v>216.44</v>
      </c>
      <c r="K55" s="164"/>
    </row>
    <row r="56" spans="1:11" s="27" customFormat="1" ht="96">
      <c r="A56" s="24">
        <v>13</v>
      </c>
      <c r="B56" s="13" t="s">
        <v>102</v>
      </c>
      <c r="C56" s="13" t="s">
        <v>220</v>
      </c>
      <c r="D56" s="25" t="s">
        <v>74</v>
      </c>
      <c r="E56" s="13">
        <v>2012</v>
      </c>
      <c r="F56" s="63">
        <f t="shared" si="1"/>
        <v>11515.871000000001</v>
      </c>
      <c r="G56" s="62">
        <v>337.672</v>
      </c>
      <c r="H56" s="62"/>
      <c r="I56" s="62"/>
      <c r="J56" s="62">
        <v>11178.199</v>
      </c>
      <c r="K56" s="26" t="s">
        <v>7</v>
      </c>
    </row>
    <row r="57" spans="1:11" s="27" customFormat="1" ht="144">
      <c r="A57" s="24">
        <v>15</v>
      </c>
      <c r="B57" s="13" t="s">
        <v>98</v>
      </c>
      <c r="C57" s="13" t="s">
        <v>99</v>
      </c>
      <c r="D57" s="25" t="s">
        <v>6</v>
      </c>
      <c r="E57" s="13">
        <v>2012</v>
      </c>
      <c r="F57" s="66">
        <f t="shared" si="1"/>
        <v>88889</v>
      </c>
      <c r="G57" s="67">
        <v>80000</v>
      </c>
      <c r="H57" s="67">
        <v>8889</v>
      </c>
      <c r="I57" s="67"/>
      <c r="J57" s="67"/>
      <c r="K57" s="26" t="s">
        <v>195</v>
      </c>
    </row>
    <row r="58" spans="1:11" ht="92.25" customHeight="1">
      <c r="A58" s="132">
        <v>16</v>
      </c>
      <c r="B58" s="71" t="s">
        <v>192</v>
      </c>
      <c r="C58" s="98" t="s">
        <v>106</v>
      </c>
      <c r="D58" s="103" t="s">
        <v>193</v>
      </c>
      <c r="E58" s="8" t="s">
        <v>45</v>
      </c>
      <c r="F58" s="41">
        <f aca="true" t="shared" si="2" ref="F58:F66">SUM(G58:J58)</f>
        <v>71333.9</v>
      </c>
      <c r="G58" s="41">
        <f>SUM(G59:G61)</f>
        <v>500</v>
      </c>
      <c r="H58" s="41">
        <f>SUM(H59:H61)</f>
        <v>69628.79999999999</v>
      </c>
      <c r="I58" s="41"/>
      <c r="J58" s="41">
        <f>SUM(J59:J61)</f>
        <v>1205.1</v>
      </c>
      <c r="K58" s="160" t="s">
        <v>194</v>
      </c>
    </row>
    <row r="59" spans="1:11" ht="97.5" customHeight="1">
      <c r="A59" s="130"/>
      <c r="B59" s="131"/>
      <c r="C59" s="88"/>
      <c r="D59" s="76"/>
      <c r="E59" s="3">
        <v>2011</v>
      </c>
      <c r="F59" s="41">
        <f t="shared" si="2"/>
        <v>23260.6</v>
      </c>
      <c r="G59" s="42">
        <v>500</v>
      </c>
      <c r="H59" s="42">
        <v>21755.5</v>
      </c>
      <c r="I59" s="42"/>
      <c r="J59" s="42">
        <v>1005.1</v>
      </c>
      <c r="K59" s="130"/>
    </row>
    <row r="60" spans="1:11" ht="51" customHeight="1">
      <c r="A60" s="130"/>
      <c r="B60" s="131"/>
      <c r="C60" s="88"/>
      <c r="D60" s="76"/>
      <c r="E60" s="3">
        <v>2012</v>
      </c>
      <c r="F60" s="41">
        <f t="shared" si="2"/>
        <v>23198.7</v>
      </c>
      <c r="G60" s="42"/>
      <c r="H60" s="42">
        <v>23098.7</v>
      </c>
      <c r="I60" s="42"/>
      <c r="J60" s="42">
        <v>100</v>
      </c>
      <c r="K60" s="130"/>
    </row>
    <row r="61" spans="1:11" ht="16.5" customHeight="1">
      <c r="A61" s="120"/>
      <c r="B61" s="113"/>
      <c r="C61" s="89"/>
      <c r="D61" s="77"/>
      <c r="E61" s="3">
        <v>2013</v>
      </c>
      <c r="F61" s="41">
        <f t="shared" si="2"/>
        <v>24874.6</v>
      </c>
      <c r="G61" s="42"/>
      <c r="H61" s="42">
        <v>24774.6</v>
      </c>
      <c r="I61" s="42"/>
      <c r="J61" s="42">
        <v>100</v>
      </c>
      <c r="K61" s="120"/>
    </row>
    <row r="62" spans="1:11" ht="84" customHeight="1">
      <c r="A62" s="85">
        <v>16</v>
      </c>
      <c r="B62" s="84" t="s">
        <v>125</v>
      </c>
      <c r="C62" s="135" t="s">
        <v>126</v>
      </c>
      <c r="D62" s="83" t="s">
        <v>200</v>
      </c>
      <c r="E62" s="8" t="s">
        <v>45</v>
      </c>
      <c r="F62" s="28">
        <f t="shared" si="2"/>
        <v>6018</v>
      </c>
      <c r="G62" s="28">
        <f>SUM(G63:G66)</f>
        <v>0</v>
      </c>
      <c r="H62" s="28">
        <f>SUM(H63:H66)</f>
        <v>6018</v>
      </c>
      <c r="I62" s="28">
        <f>SUM(I63:I66)</f>
        <v>0</v>
      </c>
      <c r="J62" s="28">
        <f>SUM(J63:J66)</f>
        <v>0</v>
      </c>
      <c r="K62" s="82" t="s">
        <v>201</v>
      </c>
    </row>
    <row r="63" spans="1:11" ht="24" customHeight="1">
      <c r="A63" s="86"/>
      <c r="B63" s="97"/>
      <c r="C63" s="151"/>
      <c r="D63" s="90"/>
      <c r="E63" s="3">
        <v>2012</v>
      </c>
      <c r="F63" s="28">
        <f t="shared" si="2"/>
        <v>1289</v>
      </c>
      <c r="G63" s="29">
        <v>0</v>
      </c>
      <c r="H63" s="29">
        <v>1289</v>
      </c>
      <c r="I63" s="29">
        <v>0</v>
      </c>
      <c r="J63" s="29">
        <v>0</v>
      </c>
      <c r="K63" s="90"/>
    </row>
    <row r="64" spans="1:11" ht="24" customHeight="1">
      <c r="A64" s="86"/>
      <c r="B64" s="97"/>
      <c r="C64" s="151"/>
      <c r="D64" s="90"/>
      <c r="E64" s="3">
        <v>2013</v>
      </c>
      <c r="F64" s="28">
        <f t="shared" si="2"/>
        <v>1500</v>
      </c>
      <c r="G64" s="29">
        <v>0</v>
      </c>
      <c r="H64" s="29">
        <v>1500</v>
      </c>
      <c r="I64" s="29">
        <v>0</v>
      </c>
      <c r="J64" s="29">
        <v>0</v>
      </c>
      <c r="K64" s="90"/>
    </row>
    <row r="65" spans="1:11" ht="24" customHeight="1">
      <c r="A65" s="86"/>
      <c r="B65" s="97"/>
      <c r="C65" s="151"/>
      <c r="D65" s="90"/>
      <c r="E65" s="3">
        <v>2014</v>
      </c>
      <c r="F65" s="28">
        <f t="shared" si="2"/>
        <v>1575</v>
      </c>
      <c r="G65" s="29">
        <v>0</v>
      </c>
      <c r="H65" s="29">
        <v>1575</v>
      </c>
      <c r="I65" s="29">
        <v>0</v>
      </c>
      <c r="J65" s="29">
        <v>0</v>
      </c>
      <c r="K65" s="90"/>
    </row>
    <row r="66" spans="1:11" ht="41.25" customHeight="1">
      <c r="A66" s="86"/>
      <c r="B66" s="97"/>
      <c r="C66" s="151"/>
      <c r="D66" s="90"/>
      <c r="E66" s="3">
        <v>2015</v>
      </c>
      <c r="F66" s="28">
        <f t="shared" si="2"/>
        <v>1654</v>
      </c>
      <c r="G66" s="29">
        <v>0</v>
      </c>
      <c r="H66" s="29">
        <v>1654</v>
      </c>
      <c r="I66" s="29">
        <v>0</v>
      </c>
      <c r="J66" s="29">
        <v>0</v>
      </c>
      <c r="K66" s="90"/>
    </row>
    <row r="67" spans="1:11" ht="74.25" customHeight="1">
      <c r="A67" s="85">
        <v>17</v>
      </c>
      <c r="B67" s="84" t="s">
        <v>218</v>
      </c>
      <c r="C67" s="135" t="s">
        <v>117</v>
      </c>
      <c r="D67" s="83" t="s">
        <v>70</v>
      </c>
      <c r="E67" s="8" t="s">
        <v>45</v>
      </c>
      <c r="F67" s="41">
        <f aca="true" t="shared" si="3" ref="F67:F75">SUM(G67:J67)</f>
        <v>34093.5</v>
      </c>
      <c r="G67" s="41">
        <f>SUM(G68:G70)</f>
        <v>15105.6</v>
      </c>
      <c r="H67" s="41">
        <f>SUM(H68:H70)</f>
        <v>18987.9</v>
      </c>
      <c r="I67" s="41"/>
      <c r="J67" s="41">
        <f>SUM(J68:J70)</f>
        <v>0</v>
      </c>
      <c r="K67" s="83" t="s">
        <v>219</v>
      </c>
    </row>
    <row r="68" spans="1:11" ht="74.25" customHeight="1">
      <c r="A68" s="86"/>
      <c r="B68" s="97"/>
      <c r="C68" s="151"/>
      <c r="D68" s="90"/>
      <c r="E68" s="3">
        <v>2012</v>
      </c>
      <c r="F68" s="41">
        <f t="shared" si="3"/>
        <v>21293.5</v>
      </c>
      <c r="G68" s="42">
        <v>15105.6</v>
      </c>
      <c r="H68" s="42">
        <v>6187.9</v>
      </c>
      <c r="I68" s="42"/>
      <c r="J68" s="42"/>
      <c r="K68" s="90"/>
    </row>
    <row r="69" spans="1:11" ht="73.5" customHeight="1">
      <c r="A69" s="86"/>
      <c r="B69" s="97"/>
      <c r="C69" s="151"/>
      <c r="D69" s="90"/>
      <c r="E69" s="3">
        <v>2013</v>
      </c>
      <c r="F69" s="41">
        <f t="shared" si="3"/>
        <v>6300</v>
      </c>
      <c r="G69" s="42"/>
      <c r="H69" s="42">
        <v>6300</v>
      </c>
      <c r="I69" s="42"/>
      <c r="J69" s="42"/>
      <c r="K69" s="90"/>
    </row>
    <row r="70" spans="1:11" ht="59.25" customHeight="1">
      <c r="A70" s="86"/>
      <c r="B70" s="97"/>
      <c r="C70" s="151"/>
      <c r="D70" s="90"/>
      <c r="E70" s="3">
        <v>2014</v>
      </c>
      <c r="F70" s="41">
        <f t="shared" si="3"/>
        <v>6500</v>
      </c>
      <c r="G70" s="42"/>
      <c r="H70" s="42">
        <v>6500</v>
      </c>
      <c r="I70" s="42"/>
      <c r="J70" s="42"/>
      <c r="K70" s="90"/>
    </row>
    <row r="71" spans="1:11" ht="44.25" customHeight="1">
      <c r="A71" s="98">
        <v>18</v>
      </c>
      <c r="B71" s="96" t="s">
        <v>221</v>
      </c>
      <c r="C71" s="140" t="s">
        <v>23</v>
      </c>
      <c r="D71" s="102" t="s">
        <v>222</v>
      </c>
      <c r="E71" s="8" t="s">
        <v>45</v>
      </c>
      <c r="F71" s="41">
        <f t="shared" si="3"/>
        <v>9303.7</v>
      </c>
      <c r="G71" s="41">
        <f>SUM(G72:G74)</f>
        <v>0</v>
      </c>
      <c r="H71" s="41">
        <f>SUM(H72:H74)</f>
        <v>9303.7</v>
      </c>
      <c r="I71" s="41">
        <f>SUM(I72:I74)</f>
        <v>0</v>
      </c>
      <c r="J71" s="41">
        <f>SUM(J72:J74)</f>
        <v>0</v>
      </c>
      <c r="K71" s="133" t="s">
        <v>170</v>
      </c>
    </row>
    <row r="72" spans="1:11" ht="46.5" customHeight="1">
      <c r="A72" s="106"/>
      <c r="B72" s="96"/>
      <c r="C72" s="140"/>
      <c r="D72" s="102"/>
      <c r="E72" s="3">
        <v>2012</v>
      </c>
      <c r="F72" s="41">
        <f t="shared" si="3"/>
        <v>3653.7</v>
      </c>
      <c r="G72" s="42">
        <v>0</v>
      </c>
      <c r="H72" s="42">
        <v>3653.7</v>
      </c>
      <c r="I72" s="42">
        <v>0</v>
      </c>
      <c r="J72" s="42">
        <v>0</v>
      </c>
      <c r="K72" s="80"/>
    </row>
    <row r="73" spans="1:11" ht="36" customHeight="1">
      <c r="A73" s="106"/>
      <c r="B73" s="96"/>
      <c r="C73" s="140"/>
      <c r="D73" s="102"/>
      <c r="E73" s="3">
        <v>2013</v>
      </c>
      <c r="F73" s="41">
        <f t="shared" si="3"/>
        <v>5650</v>
      </c>
      <c r="G73" s="42">
        <v>0</v>
      </c>
      <c r="H73" s="42">
        <v>5650</v>
      </c>
      <c r="I73" s="42">
        <v>0</v>
      </c>
      <c r="J73" s="42">
        <v>0</v>
      </c>
      <c r="K73" s="80"/>
    </row>
    <row r="74" spans="1:11" ht="54" customHeight="1">
      <c r="A74" s="107"/>
      <c r="B74" s="96"/>
      <c r="C74" s="140"/>
      <c r="D74" s="102"/>
      <c r="E74" s="3">
        <v>2014</v>
      </c>
      <c r="F74" s="41">
        <f t="shared" si="3"/>
        <v>0</v>
      </c>
      <c r="G74" s="42">
        <v>0</v>
      </c>
      <c r="H74" s="42">
        <v>0</v>
      </c>
      <c r="I74" s="42">
        <v>0</v>
      </c>
      <c r="J74" s="42">
        <v>0</v>
      </c>
      <c r="K74" s="80"/>
    </row>
    <row r="75" spans="1:11" ht="173.25" customHeight="1">
      <c r="A75" s="14">
        <v>19</v>
      </c>
      <c r="B75" s="13" t="s">
        <v>185</v>
      </c>
      <c r="C75" s="3" t="s">
        <v>100</v>
      </c>
      <c r="D75" s="22" t="s">
        <v>74</v>
      </c>
      <c r="E75" s="3">
        <v>2012</v>
      </c>
      <c r="F75" s="28">
        <f t="shared" si="3"/>
        <v>66214.66399999999</v>
      </c>
      <c r="G75" s="29">
        <v>21921.067</v>
      </c>
      <c r="H75" s="29">
        <v>9530.898</v>
      </c>
      <c r="I75" s="29">
        <v>0</v>
      </c>
      <c r="J75" s="29">
        <v>34762.699</v>
      </c>
      <c r="K75" s="23" t="s">
        <v>101</v>
      </c>
    </row>
    <row r="76" spans="1:11" ht="12">
      <c r="A76" s="152">
        <v>20</v>
      </c>
      <c r="B76" s="91" t="s">
        <v>186</v>
      </c>
      <c r="C76" s="87" t="s">
        <v>24</v>
      </c>
      <c r="D76" s="165" t="s">
        <v>107</v>
      </c>
      <c r="E76" s="8" t="s">
        <v>45</v>
      </c>
      <c r="F76" s="41">
        <f>F77+F78+F79+F80</f>
        <v>360</v>
      </c>
      <c r="G76" s="41">
        <f>G77+G78+G79+G80</f>
        <v>0</v>
      </c>
      <c r="H76" s="41">
        <f>H77+H78+H79+H80</f>
        <v>360</v>
      </c>
      <c r="I76" s="41">
        <f>I77+I78+I79+I80</f>
        <v>0</v>
      </c>
      <c r="J76" s="41">
        <f>J77+J78+J79+J80</f>
        <v>0</v>
      </c>
      <c r="K76" s="160" t="s">
        <v>108</v>
      </c>
    </row>
    <row r="77" spans="1:11" ht="30" customHeight="1">
      <c r="A77" s="153"/>
      <c r="B77" s="92"/>
      <c r="C77" s="94"/>
      <c r="D77" s="166"/>
      <c r="E77" s="3">
        <v>2012</v>
      </c>
      <c r="F77" s="41">
        <f aca="true" t="shared" si="4" ref="F77:F91">SUM(G77:J77)</f>
        <v>100</v>
      </c>
      <c r="G77" s="42">
        <v>0</v>
      </c>
      <c r="H77" s="42">
        <v>100</v>
      </c>
      <c r="I77" s="42">
        <v>0</v>
      </c>
      <c r="J77" s="42">
        <v>0</v>
      </c>
      <c r="K77" s="130"/>
    </row>
    <row r="78" spans="1:11" ht="17.25" customHeight="1">
      <c r="A78" s="153"/>
      <c r="B78" s="92"/>
      <c r="C78" s="94"/>
      <c r="D78" s="166"/>
      <c r="E78" s="3">
        <v>2013</v>
      </c>
      <c r="F78" s="41">
        <f t="shared" si="4"/>
        <v>76</v>
      </c>
      <c r="G78" s="42">
        <v>0</v>
      </c>
      <c r="H78" s="42">
        <v>76</v>
      </c>
      <c r="I78" s="42">
        <v>0</v>
      </c>
      <c r="J78" s="42">
        <v>0</v>
      </c>
      <c r="K78" s="130"/>
    </row>
    <row r="79" spans="1:11" ht="16.5" customHeight="1">
      <c r="A79" s="153"/>
      <c r="B79" s="92"/>
      <c r="C79" s="94"/>
      <c r="D79" s="166"/>
      <c r="E79" s="3">
        <v>2014</v>
      </c>
      <c r="F79" s="41">
        <f t="shared" si="4"/>
        <v>91</v>
      </c>
      <c r="G79" s="42">
        <v>0</v>
      </c>
      <c r="H79" s="42">
        <v>91</v>
      </c>
      <c r="I79" s="42">
        <v>0</v>
      </c>
      <c r="J79" s="42">
        <v>0</v>
      </c>
      <c r="K79" s="130"/>
    </row>
    <row r="80" spans="1:11" ht="12" customHeight="1">
      <c r="A80" s="154"/>
      <c r="B80" s="93"/>
      <c r="C80" s="95"/>
      <c r="D80" s="167"/>
      <c r="E80" s="3">
        <v>2015</v>
      </c>
      <c r="F80" s="41">
        <f t="shared" si="4"/>
        <v>93</v>
      </c>
      <c r="G80" s="42">
        <v>0</v>
      </c>
      <c r="H80" s="42">
        <v>93</v>
      </c>
      <c r="I80" s="42">
        <v>0</v>
      </c>
      <c r="J80" s="42">
        <v>0</v>
      </c>
      <c r="K80" s="120"/>
    </row>
    <row r="81" spans="1:11" ht="156.75" customHeight="1">
      <c r="A81" s="30">
        <v>21</v>
      </c>
      <c r="B81" s="56" t="s">
        <v>183</v>
      </c>
      <c r="C81" s="46" t="s">
        <v>114</v>
      </c>
      <c r="D81" s="31" t="s">
        <v>109</v>
      </c>
      <c r="E81" s="3">
        <v>2012</v>
      </c>
      <c r="F81" s="28">
        <f t="shared" si="4"/>
        <v>10951</v>
      </c>
      <c r="G81" s="29">
        <v>0</v>
      </c>
      <c r="H81" s="29">
        <v>10951</v>
      </c>
      <c r="I81" s="29">
        <v>0</v>
      </c>
      <c r="J81" s="29">
        <v>0</v>
      </c>
      <c r="K81" s="32" t="s">
        <v>115</v>
      </c>
    </row>
    <row r="82" spans="1:11" ht="70.5" customHeight="1">
      <c r="A82" s="98">
        <v>22</v>
      </c>
      <c r="B82" s="96" t="s">
        <v>112</v>
      </c>
      <c r="C82" s="140" t="s">
        <v>204</v>
      </c>
      <c r="D82" s="102" t="s">
        <v>113</v>
      </c>
      <c r="E82" s="8" t="s">
        <v>45</v>
      </c>
      <c r="F82" s="28">
        <f t="shared" si="4"/>
        <v>774852.6</v>
      </c>
      <c r="G82" s="28">
        <f>SUM(G83:G86)</f>
        <v>64036.5</v>
      </c>
      <c r="H82" s="28">
        <f>SUM(H83:H86)</f>
        <v>682946.7</v>
      </c>
      <c r="I82" s="28">
        <f>SUM(I83:I86)</f>
        <v>27869.4</v>
      </c>
      <c r="J82" s="28">
        <f>SUM(J83:J86)</f>
        <v>0</v>
      </c>
      <c r="K82" s="133" t="s">
        <v>116</v>
      </c>
    </row>
    <row r="83" spans="1:11" ht="50.25" customHeight="1">
      <c r="A83" s="106"/>
      <c r="B83" s="96"/>
      <c r="C83" s="140"/>
      <c r="D83" s="102"/>
      <c r="E83" s="3">
        <v>2012</v>
      </c>
      <c r="F83" s="28">
        <f t="shared" si="4"/>
        <v>192843.50000000003</v>
      </c>
      <c r="G83" s="29">
        <v>14792.2</v>
      </c>
      <c r="H83" s="29">
        <v>170945.7</v>
      </c>
      <c r="I83" s="29">
        <v>7105.6</v>
      </c>
      <c r="J83" s="29">
        <v>0</v>
      </c>
      <c r="K83" s="80"/>
    </row>
    <row r="84" spans="1:11" ht="29.25" customHeight="1">
      <c r="A84" s="106"/>
      <c r="B84" s="96"/>
      <c r="C84" s="140"/>
      <c r="D84" s="102"/>
      <c r="E84" s="3">
        <v>2013</v>
      </c>
      <c r="F84" s="28">
        <f t="shared" si="4"/>
        <v>193320.9</v>
      </c>
      <c r="G84" s="29">
        <v>16372.9</v>
      </c>
      <c r="H84" s="29">
        <v>170898</v>
      </c>
      <c r="I84" s="29">
        <v>6050</v>
      </c>
      <c r="J84" s="29">
        <v>0</v>
      </c>
      <c r="K84" s="80"/>
    </row>
    <row r="85" spans="1:11" ht="29.25" customHeight="1">
      <c r="A85" s="106"/>
      <c r="B85" s="96"/>
      <c r="C85" s="140"/>
      <c r="D85" s="102"/>
      <c r="E85" s="3">
        <v>2014</v>
      </c>
      <c r="F85" s="28">
        <f t="shared" si="4"/>
        <v>194251.1</v>
      </c>
      <c r="G85" s="29">
        <v>16417</v>
      </c>
      <c r="H85" s="29">
        <v>170487</v>
      </c>
      <c r="I85" s="29">
        <v>7347.1</v>
      </c>
      <c r="J85" s="29">
        <v>0</v>
      </c>
      <c r="K85" s="80"/>
    </row>
    <row r="86" spans="1:11" ht="18.75" customHeight="1">
      <c r="A86" s="107"/>
      <c r="B86" s="96"/>
      <c r="C86" s="140"/>
      <c r="D86" s="102"/>
      <c r="E86" s="3">
        <v>2015</v>
      </c>
      <c r="F86" s="28">
        <f t="shared" si="4"/>
        <v>194437.1</v>
      </c>
      <c r="G86" s="29">
        <v>16454.4</v>
      </c>
      <c r="H86" s="29">
        <v>170616</v>
      </c>
      <c r="I86" s="29">
        <v>7366.7</v>
      </c>
      <c r="J86" s="29">
        <v>0</v>
      </c>
      <c r="K86" s="80"/>
    </row>
    <row r="87" spans="1:11" ht="12.75" customHeight="1">
      <c r="A87" s="98">
        <v>23</v>
      </c>
      <c r="B87" s="71" t="s">
        <v>118</v>
      </c>
      <c r="C87" s="98" t="s">
        <v>203</v>
      </c>
      <c r="D87" s="98" t="s">
        <v>119</v>
      </c>
      <c r="E87" s="8" t="s">
        <v>45</v>
      </c>
      <c r="F87" s="28">
        <f>SUM(F88:F91)</f>
        <v>357901.9</v>
      </c>
      <c r="G87" s="28">
        <f>SUM(G88:G91)</f>
        <v>354524.9</v>
      </c>
      <c r="H87" s="28">
        <f>SUM(H88:H91)</f>
        <v>0</v>
      </c>
      <c r="I87" s="28">
        <f>SUM(I88:I91)</f>
        <v>3377</v>
      </c>
      <c r="J87" s="28">
        <f>SUM(J88:J91)</f>
        <v>0</v>
      </c>
      <c r="K87" s="162" t="s">
        <v>121</v>
      </c>
    </row>
    <row r="88" spans="1:11" ht="48.75" customHeight="1">
      <c r="A88" s="106"/>
      <c r="B88" s="128"/>
      <c r="C88" s="106"/>
      <c r="D88" s="106"/>
      <c r="E88" s="3">
        <v>2012</v>
      </c>
      <c r="F88" s="28">
        <f t="shared" si="4"/>
        <v>87329.70000000001</v>
      </c>
      <c r="G88" s="29">
        <v>86602.1</v>
      </c>
      <c r="H88" s="29">
        <v>0</v>
      </c>
      <c r="I88" s="29">
        <v>727.6</v>
      </c>
      <c r="J88" s="29">
        <v>0</v>
      </c>
      <c r="K88" s="163"/>
    </row>
    <row r="89" spans="1:11" ht="52.5" customHeight="1">
      <c r="A89" s="106"/>
      <c r="B89" s="128"/>
      <c r="C89" s="106"/>
      <c r="D89" s="106"/>
      <c r="E89" s="3">
        <v>2013</v>
      </c>
      <c r="F89" s="28">
        <f t="shared" si="4"/>
        <v>90146.6</v>
      </c>
      <c r="G89" s="29">
        <v>89307.6</v>
      </c>
      <c r="H89" s="29">
        <v>0</v>
      </c>
      <c r="I89" s="29">
        <v>839</v>
      </c>
      <c r="J89" s="29">
        <v>0</v>
      </c>
      <c r="K89" s="163"/>
    </row>
    <row r="90" spans="1:11" ht="63" customHeight="1">
      <c r="A90" s="106"/>
      <c r="B90" s="128"/>
      <c r="C90" s="106"/>
      <c r="D90" s="106"/>
      <c r="E90" s="3">
        <v>2014</v>
      </c>
      <c r="F90" s="28">
        <f t="shared" si="4"/>
        <v>90188.6</v>
      </c>
      <c r="G90" s="29">
        <v>89307.6</v>
      </c>
      <c r="H90" s="29">
        <v>0</v>
      </c>
      <c r="I90" s="29">
        <v>881</v>
      </c>
      <c r="J90" s="29">
        <v>0</v>
      </c>
      <c r="K90" s="163"/>
    </row>
    <row r="91" spans="1:11" ht="27.75" customHeight="1">
      <c r="A91" s="107"/>
      <c r="B91" s="129"/>
      <c r="C91" s="107"/>
      <c r="D91" s="107"/>
      <c r="E91" s="3">
        <v>2015</v>
      </c>
      <c r="F91" s="28">
        <f t="shared" si="4"/>
        <v>90237</v>
      </c>
      <c r="G91" s="29">
        <v>89307.6</v>
      </c>
      <c r="H91" s="29">
        <v>0</v>
      </c>
      <c r="I91" s="29">
        <v>929.4</v>
      </c>
      <c r="J91" s="29">
        <v>0</v>
      </c>
      <c r="K91" s="164"/>
    </row>
    <row r="92" spans="1:11" ht="16.5" customHeight="1">
      <c r="A92" s="80">
        <v>24</v>
      </c>
      <c r="B92" s="96" t="s">
        <v>122</v>
      </c>
      <c r="C92" s="140" t="s">
        <v>123</v>
      </c>
      <c r="D92" s="102" t="s">
        <v>124</v>
      </c>
      <c r="E92" s="8" t="s">
        <v>45</v>
      </c>
      <c r="F92" s="8">
        <f>SUM(G92:J92)</f>
        <v>13911.37</v>
      </c>
      <c r="G92" s="28">
        <f>SUM(G93:G95)</f>
        <v>0</v>
      </c>
      <c r="H92" s="28">
        <f>SUM(H93:H95)</f>
        <v>13911.37</v>
      </c>
      <c r="I92" s="28">
        <f>SUM(I93:I95)</f>
        <v>0</v>
      </c>
      <c r="J92" s="28">
        <f>SUM(J93:J95)</f>
        <v>0</v>
      </c>
      <c r="K92" s="133" t="s">
        <v>127</v>
      </c>
    </row>
    <row r="93" spans="1:11" ht="122.25" customHeight="1">
      <c r="A93" s="86"/>
      <c r="B93" s="150"/>
      <c r="C93" s="151"/>
      <c r="D93" s="90"/>
      <c r="E93" s="3">
        <v>2012</v>
      </c>
      <c r="F93" s="28">
        <f>SUM(G93:J93)</f>
        <v>13911.37</v>
      </c>
      <c r="G93" s="29">
        <v>0</v>
      </c>
      <c r="H93" s="29">
        <f>SUM(13911.37)</f>
        <v>13911.37</v>
      </c>
      <c r="I93" s="29">
        <v>0</v>
      </c>
      <c r="J93" s="29">
        <v>0</v>
      </c>
      <c r="K93" s="148"/>
    </row>
    <row r="94" spans="1:11" ht="134.25" customHeight="1">
      <c r="A94" s="86"/>
      <c r="B94" s="150"/>
      <c r="C94" s="151"/>
      <c r="D94" s="90"/>
      <c r="E94" s="3"/>
      <c r="F94" s="28"/>
      <c r="G94" s="29"/>
      <c r="H94" s="29"/>
      <c r="I94" s="29"/>
      <c r="J94" s="29"/>
      <c r="K94" s="148"/>
    </row>
    <row r="95" spans="1:11" ht="80.25" customHeight="1">
      <c r="A95" s="86"/>
      <c r="B95" s="150"/>
      <c r="C95" s="151"/>
      <c r="D95" s="90"/>
      <c r="E95" s="3"/>
      <c r="F95" s="28"/>
      <c r="G95" s="29"/>
      <c r="H95" s="29"/>
      <c r="I95" s="29"/>
      <c r="J95" s="29"/>
      <c r="K95" s="148"/>
    </row>
    <row r="96" spans="1:11" ht="95.25" customHeight="1">
      <c r="A96" s="132">
        <v>25</v>
      </c>
      <c r="B96" s="71" t="s">
        <v>128</v>
      </c>
      <c r="C96" s="98" t="s">
        <v>120</v>
      </c>
      <c r="D96" s="103" t="s">
        <v>129</v>
      </c>
      <c r="E96" s="8" t="s">
        <v>45</v>
      </c>
      <c r="F96" s="28">
        <f>SUM(G96:J96)</f>
        <v>145879.03999999998</v>
      </c>
      <c r="G96" s="28">
        <f>SUM(G97:G98)</f>
        <v>128957.4</v>
      </c>
      <c r="H96" s="28">
        <f>SUM(H97:H98)</f>
        <v>16921.64</v>
      </c>
      <c r="I96" s="28">
        <f>SUM(I97:I98)</f>
        <v>0</v>
      </c>
      <c r="J96" s="28">
        <f>SUM(J97:J98)</f>
        <v>0</v>
      </c>
      <c r="K96" s="162" t="s">
        <v>182</v>
      </c>
    </row>
    <row r="97" spans="1:11" ht="15" customHeight="1">
      <c r="A97" s="149"/>
      <c r="B97" s="128"/>
      <c r="C97" s="106"/>
      <c r="D97" s="104"/>
      <c r="E97" s="3">
        <v>2012</v>
      </c>
      <c r="F97" s="28">
        <f>SUM(G97:J97)</f>
        <v>145879.03999999998</v>
      </c>
      <c r="G97" s="29">
        <v>128957.4</v>
      </c>
      <c r="H97" s="29">
        <v>16921.64</v>
      </c>
      <c r="I97" s="29">
        <v>0</v>
      </c>
      <c r="J97" s="29">
        <v>0</v>
      </c>
      <c r="K97" s="163"/>
    </row>
    <row r="98" spans="1:11" ht="12.75" customHeight="1">
      <c r="A98" s="149"/>
      <c r="B98" s="129"/>
      <c r="C98" s="107"/>
      <c r="D98" s="104"/>
      <c r="E98" s="3">
        <v>2013</v>
      </c>
      <c r="F98" s="28">
        <f>SUM(G98:J98)</f>
        <v>0</v>
      </c>
      <c r="G98" s="29">
        <v>0</v>
      </c>
      <c r="H98" s="29">
        <v>0</v>
      </c>
      <c r="I98" s="29">
        <v>0</v>
      </c>
      <c r="J98" s="29">
        <v>0</v>
      </c>
      <c r="K98" s="164"/>
    </row>
    <row r="99" spans="1:11" ht="48" customHeight="1">
      <c r="A99" s="80">
        <v>26</v>
      </c>
      <c r="B99" s="96" t="s">
        <v>130</v>
      </c>
      <c r="C99" s="140" t="s">
        <v>131</v>
      </c>
      <c r="D99" s="102" t="s">
        <v>132</v>
      </c>
      <c r="E99" s="8" t="s">
        <v>45</v>
      </c>
      <c r="F99" s="28">
        <f>SUM(F100:F102)</f>
        <v>69594.20000000001</v>
      </c>
      <c r="G99" s="28">
        <f>SUM(G100:G102)</f>
        <v>0</v>
      </c>
      <c r="H99" s="28">
        <f>SUM(H100:H102)</f>
        <v>69594.20000000001</v>
      </c>
      <c r="I99" s="28">
        <f>SUM(I100:I102)</f>
        <v>0</v>
      </c>
      <c r="J99" s="28">
        <f>SUM(J100:J102)</f>
        <v>0</v>
      </c>
      <c r="K99" s="133" t="s">
        <v>138</v>
      </c>
    </row>
    <row r="100" spans="1:11" ht="13.5" customHeight="1">
      <c r="A100" s="86"/>
      <c r="B100" s="150"/>
      <c r="C100" s="151"/>
      <c r="D100" s="90"/>
      <c r="E100" s="3">
        <v>2012</v>
      </c>
      <c r="F100" s="28">
        <f>G100+H100+I100+J100</f>
        <v>24694</v>
      </c>
      <c r="G100" s="29">
        <v>0</v>
      </c>
      <c r="H100" s="29">
        <v>24694</v>
      </c>
      <c r="I100" s="29">
        <v>0</v>
      </c>
      <c r="J100" s="29">
        <v>0</v>
      </c>
      <c r="K100" s="148"/>
    </row>
    <row r="101" spans="1:11" ht="13.5" customHeight="1">
      <c r="A101" s="86"/>
      <c r="B101" s="150"/>
      <c r="C101" s="151"/>
      <c r="D101" s="90"/>
      <c r="E101" s="3">
        <v>2013</v>
      </c>
      <c r="F101" s="28">
        <f>G101+H101+I101+J101</f>
        <v>22413.8</v>
      </c>
      <c r="G101" s="29">
        <v>0</v>
      </c>
      <c r="H101" s="29">
        <v>22413.8</v>
      </c>
      <c r="I101" s="29">
        <v>0</v>
      </c>
      <c r="J101" s="29">
        <v>0</v>
      </c>
      <c r="K101" s="148"/>
    </row>
    <row r="102" spans="1:11" ht="16.5" customHeight="1">
      <c r="A102" s="86"/>
      <c r="B102" s="150"/>
      <c r="C102" s="151"/>
      <c r="D102" s="90"/>
      <c r="E102" s="3">
        <v>2014</v>
      </c>
      <c r="F102" s="28">
        <f>G102+H102+I102+J102</f>
        <v>22486.4</v>
      </c>
      <c r="G102" s="29">
        <v>0</v>
      </c>
      <c r="H102" s="29">
        <v>22486.4</v>
      </c>
      <c r="I102" s="29">
        <v>0</v>
      </c>
      <c r="J102" s="29">
        <v>0</v>
      </c>
      <c r="K102" s="148"/>
    </row>
    <row r="103" spans="1:11" ht="37.5" customHeight="1">
      <c r="A103" s="140">
        <v>27</v>
      </c>
      <c r="B103" s="141" t="s">
        <v>28</v>
      </c>
      <c r="C103" s="140" t="s">
        <v>27</v>
      </c>
      <c r="D103" s="170" t="s">
        <v>145</v>
      </c>
      <c r="E103" s="34" t="s">
        <v>45</v>
      </c>
      <c r="F103" s="36">
        <f>F104+F105+F106+F107</f>
        <v>70869</v>
      </c>
      <c r="G103" s="36">
        <f>G104+G105+G106+G107</f>
        <v>0</v>
      </c>
      <c r="H103" s="36">
        <f>H104+H105+H106+H107</f>
        <v>70869</v>
      </c>
      <c r="I103" s="36">
        <f>I104+I105+I106+I107</f>
        <v>0</v>
      </c>
      <c r="J103" s="36">
        <f>J104+J105+J106+J107</f>
        <v>0</v>
      </c>
      <c r="K103" s="137" t="s">
        <v>146</v>
      </c>
    </row>
    <row r="104" spans="1:11" ht="33" customHeight="1">
      <c r="A104" s="140"/>
      <c r="B104" s="141"/>
      <c r="C104" s="140"/>
      <c r="D104" s="171"/>
      <c r="E104" s="35">
        <v>2012</v>
      </c>
      <c r="F104" s="36">
        <f>G104+H104+J104</f>
        <v>18440</v>
      </c>
      <c r="G104" s="37">
        <v>0</v>
      </c>
      <c r="H104" s="37">
        <v>18440</v>
      </c>
      <c r="I104" s="37">
        <v>0</v>
      </c>
      <c r="J104" s="37">
        <v>0</v>
      </c>
      <c r="K104" s="138"/>
    </row>
    <row r="105" spans="1:11" ht="27.75" customHeight="1">
      <c r="A105" s="140"/>
      <c r="B105" s="141"/>
      <c r="C105" s="140"/>
      <c r="D105" s="171"/>
      <c r="E105" s="35">
        <v>2013</v>
      </c>
      <c r="F105" s="36">
        <f>G105+H105+J105</f>
        <v>17458</v>
      </c>
      <c r="G105" s="37">
        <v>0</v>
      </c>
      <c r="H105" s="37">
        <v>17458</v>
      </c>
      <c r="I105" s="37">
        <v>0</v>
      </c>
      <c r="J105" s="37">
        <v>0</v>
      </c>
      <c r="K105" s="138"/>
    </row>
    <row r="106" spans="1:11" ht="27.75" customHeight="1">
      <c r="A106" s="140"/>
      <c r="B106" s="141"/>
      <c r="C106" s="140"/>
      <c r="D106" s="171"/>
      <c r="E106" s="35">
        <v>2014</v>
      </c>
      <c r="F106" s="36">
        <f>G106+H106+J106</f>
        <v>17476</v>
      </c>
      <c r="G106" s="37">
        <v>0</v>
      </c>
      <c r="H106" s="37">
        <v>17476</v>
      </c>
      <c r="I106" s="37">
        <v>0</v>
      </c>
      <c r="J106" s="37">
        <v>0</v>
      </c>
      <c r="K106" s="138"/>
    </row>
    <row r="107" spans="1:11" ht="30.75" customHeight="1">
      <c r="A107" s="140"/>
      <c r="B107" s="141"/>
      <c r="C107" s="140"/>
      <c r="D107" s="172"/>
      <c r="E107" s="35">
        <v>2015</v>
      </c>
      <c r="F107" s="36">
        <f>G107+H107+J107</f>
        <v>17495</v>
      </c>
      <c r="G107" s="37">
        <v>0</v>
      </c>
      <c r="H107" s="37">
        <v>17495</v>
      </c>
      <c r="I107" s="37">
        <v>0</v>
      </c>
      <c r="J107" s="37">
        <v>0</v>
      </c>
      <c r="K107" s="139"/>
    </row>
    <row r="108" spans="1:11" ht="37.5" customHeight="1">
      <c r="A108" s="140">
        <v>28</v>
      </c>
      <c r="B108" s="141" t="s">
        <v>174</v>
      </c>
      <c r="C108" s="142" t="s">
        <v>175</v>
      </c>
      <c r="D108" s="145" t="s">
        <v>176</v>
      </c>
      <c r="E108" s="34" t="s">
        <v>45</v>
      </c>
      <c r="F108" s="36">
        <f>F109+F110+F111</f>
        <v>11500</v>
      </c>
      <c r="G108" s="36">
        <f>G109+G110+G111</f>
        <v>0</v>
      </c>
      <c r="H108" s="36">
        <f>H109+H110+H111</f>
        <v>11500</v>
      </c>
      <c r="I108" s="36">
        <f>I109+I110+I111</f>
        <v>0</v>
      </c>
      <c r="J108" s="36">
        <f>J109+J110+J111</f>
        <v>0</v>
      </c>
      <c r="K108" s="137" t="s">
        <v>177</v>
      </c>
    </row>
    <row r="109" spans="1:11" ht="40.5" customHeight="1">
      <c r="A109" s="140"/>
      <c r="B109" s="141"/>
      <c r="C109" s="143"/>
      <c r="D109" s="146"/>
      <c r="E109" s="35">
        <v>2013</v>
      </c>
      <c r="F109" s="36">
        <f>G109+H109+I109+J109</f>
        <v>5000</v>
      </c>
      <c r="G109" s="37">
        <v>0</v>
      </c>
      <c r="H109" s="37">
        <v>5000</v>
      </c>
      <c r="I109" s="37">
        <v>0</v>
      </c>
      <c r="J109" s="37">
        <v>0</v>
      </c>
      <c r="K109" s="138"/>
    </row>
    <row r="110" spans="1:11" ht="27.75" customHeight="1">
      <c r="A110" s="140"/>
      <c r="B110" s="141"/>
      <c r="C110" s="143"/>
      <c r="D110" s="146"/>
      <c r="E110" s="35">
        <v>2014</v>
      </c>
      <c r="F110" s="36">
        <f>G110+H110+I110+J110</f>
        <v>3000</v>
      </c>
      <c r="G110" s="37">
        <v>0</v>
      </c>
      <c r="H110" s="37">
        <v>3000</v>
      </c>
      <c r="I110" s="37">
        <v>0</v>
      </c>
      <c r="J110" s="37">
        <v>0</v>
      </c>
      <c r="K110" s="138"/>
    </row>
    <row r="111" spans="1:11" ht="29.25" customHeight="1">
      <c r="A111" s="140"/>
      <c r="B111" s="141"/>
      <c r="C111" s="144"/>
      <c r="D111" s="147"/>
      <c r="E111" s="35">
        <v>2015</v>
      </c>
      <c r="F111" s="36">
        <f>G111+H111+I111+J111</f>
        <v>3500</v>
      </c>
      <c r="G111" s="37">
        <v>0</v>
      </c>
      <c r="H111" s="37">
        <v>3500</v>
      </c>
      <c r="I111" s="37">
        <v>0</v>
      </c>
      <c r="J111" s="37">
        <v>0</v>
      </c>
      <c r="K111" s="139"/>
    </row>
    <row r="112" spans="1:11" ht="37.5" customHeight="1">
      <c r="A112" s="140">
        <v>29</v>
      </c>
      <c r="B112" s="141" t="s">
        <v>179</v>
      </c>
      <c r="C112" s="142" t="s">
        <v>11</v>
      </c>
      <c r="D112" s="142"/>
      <c r="E112" s="34" t="s">
        <v>45</v>
      </c>
      <c r="F112" s="36">
        <f>F113+F114+F115</f>
        <v>85510.1</v>
      </c>
      <c r="G112" s="36">
        <f>G113+G114+G115</f>
        <v>0</v>
      </c>
      <c r="H112" s="36">
        <f>H113+H114+H115</f>
        <v>85510.1</v>
      </c>
      <c r="I112" s="36">
        <f>I113+I114+I115</f>
        <v>0</v>
      </c>
      <c r="J112" s="36">
        <f>J113+J114+J115</f>
        <v>0</v>
      </c>
      <c r="K112" s="137" t="s">
        <v>178</v>
      </c>
    </row>
    <row r="113" spans="1:11" ht="40.5" customHeight="1">
      <c r="A113" s="140"/>
      <c r="B113" s="141"/>
      <c r="C113" s="143"/>
      <c r="D113" s="143"/>
      <c r="E113" s="35">
        <v>2012</v>
      </c>
      <c r="F113" s="36">
        <f>G113+H113+I113+J113</f>
        <v>28326.8</v>
      </c>
      <c r="G113" s="37">
        <v>0</v>
      </c>
      <c r="H113" s="37">
        <v>28326.8</v>
      </c>
      <c r="I113" s="37">
        <v>0</v>
      </c>
      <c r="J113" s="37">
        <v>0</v>
      </c>
      <c r="K113" s="138"/>
    </row>
    <row r="114" spans="1:11" ht="27.75" customHeight="1">
      <c r="A114" s="140"/>
      <c r="B114" s="141"/>
      <c r="C114" s="143"/>
      <c r="D114" s="143"/>
      <c r="E114" s="35">
        <v>2013</v>
      </c>
      <c r="F114" s="36">
        <f>G114+H114+I114+J114</f>
        <v>28502.5</v>
      </c>
      <c r="G114" s="37">
        <v>0</v>
      </c>
      <c r="H114" s="37">
        <v>28502.5</v>
      </c>
      <c r="I114" s="37">
        <v>0</v>
      </c>
      <c r="J114" s="37">
        <v>0</v>
      </c>
      <c r="K114" s="138"/>
    </row>
    <row r="115" spans="1:11" ht="29.25" customHeight="1">
      <c r="A115" s="140"/>
      <c r="B115" s="141"/>
      <c r="C115" s="144"/>
      <c r="D115" s="144"/>
      <c r="E115" s="35">
        <v>2014</v>
      </c>
      <c r="F115" s="36">
        <f>G115+H115+I115+J115</f>
        <v>28680.8</v>
      </c>
      <c r="G115" s="37">
        <v>0</v>
      </c>
      <c r="H115" s="37">
        <v>28680.8</v>
      </c>
      <c r="I115" s="37">
        <v>0</v>
      </c>
      <c r="J115" s="37">
        <v>0</v>
      </c>
      <c r="K115" s="139"/>
    </row>
    <row r="116" spans="1:11" ht="37.5" customHeight="1">
      <c r="A116" s="140">
        <v>30</v>
      </c>
      <c r="B116" s="141" t="s">
        <v>180</v>
      </c>
      <c r="C116" s="142" t="s">
        <v>12</v>
      </c>
      <c r="D116" s="142"/>
      <c r="E116" s="34" t="s">
        <v>45</v>
      </c>
      <c r="F116" s="36">
        <f>F117+F118+F119</f>
        <v>8500</v>
      </c>
      <c r="G116" s="36">
        <f>G117+G118+G119</f>
        <v>0</v>
      </c>
      <c r="H116" s="36">
        <f>H117+H118+H119</f>
        <v>8500</v>
      </c>
      <c r="I116" s="36">
        <f>I117+I118+I119</f>
        <v>0</v>
      </c>
      <c r="J116" s="36">
        <f>J117+J118+J119</f>
        <v>0</v>
      </c>
      <c r="K116" s="137" t="s">
        <v>178</v>
      </c>
    </row>
    <row r="117" spans="1:11" ht="40.5" customHeight="1">
      <c r="A117" s="140"/>
      <c r="B117" s="141"/>
      <c r="C117" s="143"/>
      <c r="D117" s="143"/>
      <c r="E117" s="35">
        <v>2012</v>
      </c>
      <c r="F117" s="36">
        <f>G117+H117+I117+J117</f>
        <v>2500</v>
      </c>
      <c r="G117" s="37">
        <v>0</v>
      </c>
      <c r="H117" s="37">
        <v>2500</v>
      </c>
      <c r="I117" s="37">
        <v>0</v>
      </c>
      <c r="J117" s="37">
        <v>0</v>
      </c>
      <c r="K117" s="138"/>
    </row>
    <row r="118" spans="1:11" ht="27.75" customHeight="1">
      <c r="A118" s="140"/>
      <c r="B118" s="141"/>
      <c r="C118" s="143"/>
      <c r="D118" s="143"/>
      <c r="E118" s="35">
        <v>2013</v>
      </c>
      <c r="F118" s="36">
        <f>G118+H118+I118+J118</f>
        <v>3000</v>
      </c>
      <c r="G118" s="37">
        <v>0</v>
      </c>
      <c r="H118" s="37">
        <v>3000</v>
      </c>
      <c r="I118" s="37">
        <v>0</v>
      </c>
      <c r="J118" s="37">
        <v>0</v>
      </c>
      <c r="K118" s="138"/>
    </row>
    <row r="119" spans="1:11" ht="29.25" customHeight="1">
      <c r="A119" s="140"/>
      <c r="B119" s="141"/>
      <c r="C119" s="144"/>
      <c r="D119" s="144"/>
      <c r="E119" s="35">
        <v>2014</v>
      </c>
      <c r="F119" s="36">
        <f>G119+H119+I119+J119</f>
        <v>3000</v>
      </c>
      <c r="G119" s="37">
        <v>0</v>
      </c>
      <c r="H119" s="37">
        <v>3000</v>
      </c>
      <c r="I119" s="37">
        <v>0</v>
      </c>
      <c r="J119" s="37">
        <v>0</v>
      </c>
      <c r="K119" s="139"/>
    </row>
    <row r="120" spans="1:11" ht="37.5" customHeight="1">
      <c r="A120" s="140">
        <v>31</v>
      </c>
      <c r="B120" s="141" t="s">
        <v>133</v>
      </c>
      <c r="C120" s="142" t="s">
        <v>134</v>
      </c>
      <c r="D120" s="145" t="s">
        <v>135</v>
      </c>
      <c r="E120" s="34" t="s">
        <v>45</v>
      </c>
      <c r="F120" s="36">
        <f>F121+F122+F123</f>
        <v>63232</v>
      </c>
      <c r="G120" s="36">
        <f>G121+G122+G123</f>
        <v>0</v>
      </c>
      <c r="H120" s="36">
        <f>H121+H122+H123</f>
        <v>63232</v>
      </c>
      <c r="I120" s="36">
        <f>I121+I122+I123</f>
        <v>0</v>
      </c>
      <c r="J120" s="36">
        <f>J121+J122+J123</f>
        <v>0</v>
      </c>
      <c r="K120" s="137" t="s">
        <v>136</v>
      </c>
    </row>
    <row r="121" spans="1:11" ht="40.5" customHeight="1">
      <c r="A121" s="140"/>
      <c r="B121" s="141"/>
      <c r="C121" s="143"/>
      <c r="D121" s="146"/>
      <c r="E121" s="35">
        <v>2012</v>
      </c>
      <c r="F121" s="36">
        <f>G121+H121+I121+J121</f>
        <v>22291</v>
      </c>
      <c r="G121" s="37">
        <v>0</v>
      </c>
      <c r="H121" s="37">
        <v>22291</v>
      </c>
      <c r="I121" s="37">
        <v>0</v>
      </c>
      <c r="J121" s="37">
        <v>0</v>
      </c>
      <c r="K121" s="138"/>
    </row>
    <row r="122" spans="1:11" ht="27.75" customHeight="1">
      <c r="A122" s="140"/>
      <c r="B122" s="141"/>
      <c r="C122" s="143"/>
      <c r="D122" s="146"/>
      <c r="E122" s="35">
        <v>2013</v>
      </c>
      <c r="F122" s="36">
        <f>G122+H122+I122+J122</f>
        <v>19800</v>
      </c>
      <c r="G122" s="37">
        <v>0</v>
      </c>
      <c r="H122" s="37">
        <v>19800</v>
      </c>
      <c r="I122" s="37">
        <v>0</v>
      </c>
      <c r="J122" s="37">
        <v>0</v>
      </c>
      <c r="K122" s="138"/>
    </row>
    <row r="123" spans="1:11" ht="29.25" customHeight="1">
      <c r="A123" s="140"/>
      <c r="B123" s="141"/>
      <c r="C123" s="144"/>
      <c r="D123" s="147"/>
      <c r="E123" s="35">
        <v>2014</v>
      </c>
      <c r="F123" s="36">
        <f>G123+H123+I123+J123</f>
        <v>21141</v>
      </c>
      <c r="G123" s="37">
        <v>0</v>
      </c>
      <c r="H123" s="37">
        <v>21141</v>
      </c>
      <c r="I123" s="37">
        <v>0</v>
      </c>
      <c r="J123" s="37">
        <v>0</v>
      </c>
      <c r="K123" s="139"/>
    </row>
    <row r="124" ht="12" customHeight="1"/>
    <row r="125" ht="12" customHeight="1"/>
    <row r="126" ht="12" customHeight="1"/>
    <row r="127" ht="12" customHeight="1"/>
    <row r="128" ht="12" customHeight="1"/>
    <row r="129" ht="12" customHeight="1"/>
    <row r="130" ht="12" customHeight="1"/>
    <row r="131" ht="12" customHeight="1"/>
  </sheetData>
  <sheetProtection/>
  <mergeCells count="149">
    <mergeCell ref="A42:A45"/>
    <mergeCell ref="A46:A49"/>
    <mergeCell ref="A38:A41"/>
    <mergeCell ref="D103:D107"/>
    <mergeCell ref="C103:C107"/>
    <mergeCell ref="B103:B107"/>
    <mergeCell ref="A103:A107"/>
    <mergeCell ref="B82:B86"/>
    <mergeCell ref="C82:C86"/>
    <mergeCell ref="D82:D86"/>
    <mergeCell ref="K103:K107"/>
    <mergeCell ref="A92:A95"/>
    <mergeCell ref="K92:K95"/>
    <mergeCell ref="B92:B95"/>
    <mergeCell ref="C92:C95"/>
    <mergeCell ref="D92:D95"/>
    <mergeCell ref="K96:K98"/>
    <mergeCell ref="D96:D98"/>
    <mergeCell ref="C96:C98"/>
    <mergeCell ref="B96:B98"/>
    <mergeCell ref="K82:K86"/>
    <mergeCell ref="K87:K91"/>
    <mergeCell ref="K50:K55"/>
    <mergeCell ref="C76:C80"/>
    <mergeCell ref="D76:D80"/>
    <mergeCell ref="K76:K80"/>
    <mergeCell ref="A58:A61"/>
    <mergeCell ref="A50:A55"/>
    <mergeCell ref="B50:B55"/>
    <mergeCell ref="C50:C55"/>
    <mergeCell ref="B76:B80"/>
    <mergeCell ref="D67:D70"/>
    <mergeCell ref="B46:B49"/>
    <mergeCell ref="C46:C49"/>
    <mergeCell ref="D46:D49"/>
    <mergeCell ref="B58:B61"/>
    <mergeCell ref="C58:C61"/>
    <mergeCell ref="D58:D61"/>
    <mergeCell ref="D50:D55"/>
    <mergeCell ref="K46:K49"/>
    <mergeCell ref="A62:A66"/>
    <mergeCell ref="B42:B45"/>
    <mergeCell ref="C42:C45"/>
    <mergeCell ref="D42:D45"/>
    <mergeCell ref="K42:K45"/>
    <mergeCell ref="B62:B66"/>
    <mergeCell ref="C62:C66"/>
    <mergeCell ref="D62:D66"/>
    <mergeCell ref="K58:K61"/>
    <mergeCell ref="A30:A33"/>
    <mergeCell ref="K38:K41"/>
    <mergeCell ref="K30:K33"/>
    <mergeCell ref="B38:B41"/>
    <mergeCell ref="C38:C41"/>
    <mergeCell ref="D38:D41"/>
    <mergeCell ref="B30:B33"/>
    <mergeCell ref="C30:C33"/>
    <mergeCell ref="D30:D33"/>
    <mergeCell ref="K34:K37"/>
    <mergeCell ref="A34:A37"/>
    <mergeCell ref="B34:B37"/>
    <mergeCell ref="C34:C37"/>
    <mergeCell ref="D34:D37"/>
    <mergeCell ref="K22:K25"/>
    <mergeCell ref="K26:K29"/>
    <mergeCell ref="A22:A25"/>
    <mergeCell ref="B22:B25"/>
    <mergeCell ref="C22:C25"/>
    <mergeCell ref="D22:D25"/>
    <mergeCell ref="A26:A29"/>
    <mergeCell ref="B26:B29"/>
    <mergeCell ref="C26:C29"/>
    <mergeCell ref="D26:D29"/>
    <mergeCell ref="K14:K17"/>
    <mergeCell ref="A18:A21"/>
    <mergeCell ref="B18:B21"/>
    <mergeCell ref="C18:C21"/>
    <mergeCell ref="D18:D21"/>
    <mergeCell ref="K18:K21"/>
    <mergeCell ref="A14:A17"/>
    <mergeCell ref="B14:B17"/>
    <mergeCell ref="C14:C17"/>
    <mergeCell ref="D14:D17"/>
    <mergeCell ref="K6:K9"/>
    <mergeCell ref="A10:A13"/>
    <mergeCell ref="B10:B13"/>
    <mergeCell ref="C10:C13"/>
    <mergeCell ref="D10:D13"/>
    <mergeCell ref="K10:K13"/>
    <mergeCell ref="G4:G5"/>
    <mergeCell ref="H4:H5"/>
    <mergeCell ref="J4:J5"/>
    <mergeCell ref="A6:A9"/>
    <mergeCell ref="B6:B9"/>
    <mergeCell ref="C6:C9"/>
    <mergeCell ref="D6:D9"/>
    <mergeCell ref="A1:K1"/>
    <mergeCell ref="A3:A5"/>
    <mergeCell ref="B3:B5"/>
    <mergeCell ref="C3:C5"/>
    <mergeCell ref="D3:D5"/>
    <mergeCell ref="E3:F3"/>
    <mergeCell ref="G3:J3"/>
    <mergeCell ref="K3:K5"/>
    <mergeCell ref="E4:E5"/>
    <mergeCell ref="F4:F5"/>
    <mergeCell ref="A76:A80"/>
    <mergeCell ref="K62:K66"/>
    <mergeCell ref="K67:K70"/>
    <mergeCell ref="A67:A70"/>
    <mergeCell ref="B67:B70"/>
    <mergeCell ref="C67:C70"/>
    <mergeCell ref="B71:B74"/>
    <mergeCell ref="C71:C74"/>
    <mergeCell ref="D71:D74"/>
    <mergeCell ref="K71:K74"/>
    <mergeCell ref="A96:A98"/>
    <mergeCell ref="A99:A102"/>
    <mergeCell ref="B99:B102"/>
    <mergeCell ref="C99:C102"/>
    <mergeCell ref="D99:D102"/>
    <mergeCell ref="K99:K102"/>
    <mergeCell ref="I4:I5"/>
    <mergeCell ref="A108:A111"/>
    <mergeCell ref="B108:B111"/>
    <mergeCell ref="C108:C111"/>
    <mergeCell ref="D108:D111"/>
    <mergeCell ref="K108:K111"/>
    <mergeCell ref="A82:A86"/>
    <mergeCell ref="A71:A74"/>
    <mergeCell ref="K112:K115"/>
    <mergeCell ref="A116:A119"/>
    <mergeCell ref="B116:B119"/>
    <mergeCell ref="C116:C119"/>
    <mergeCell ref="D116:D119"/>
    <mergeCell ref="K116:K119"/>
    <mergeCell ref="A112:A115"/>
    <mergeCell ref="B112:B115"/>
    <mergeCell ref="C112:C115"/>
    <mergeCell ref="D112:D115"/>
    <mergeCell ref="B87:B91"/>
    <mergeCell ref="A87:A91"/>
    <mergeCell ref="C87:C91"/>
    <mergeCell ref="D87:D91"/>
    <mergeCell ref="K120:K123"/>
    <mergeCell ref="A120:A123"/>
    <mergeCell ref="B120:B123"/>
    <mergeCell ref="C120:C123"/>
    <mergeCell ref="D120:D12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31">
      <selection activeCell="G39" sqref="G39"/>
    </sheetView>
  </sheetViews>
  <sheetFormatPr defaultColWidth="9.00390625" defaultRowHeight="12.75"/>
  <cols>
    <col min="1" max="1" width="4.00390625" style="6" customWidth="1"/>
    <col min="2" max="2" width="17.375" style="6" customWidth="1"/>
    <col min="3" max="3" width="16.375" style="6" customWidth="1"/>
    <col min="4" max="4" width="21.125" style="5" customWidth="1"/>
    <col min="5" max="6" width="7.875" style="2" customWidth="1"/>
    <col min="7" max="7" width="8.875" style="2" customWidth="1"/>
    <col min="8" max="8" width="10.125" style="2" customWidth="1"/>
    <col min="9" max="9" width="11.75390625" style="2" customWidth="1"/>
    <col min="10" max="10" width="9.125" style="2" customWidth="1"/>
    <col min="11" max="11" width="30.375" style="6" customWidth="1"/>
    <col min="12" max="16384" width="9.125" style="2" customWidth="1"/>
  </cols>
  <sheetData>
    <row r="1" spans="1:11" ht="12">
      <c r="A1" s="155" t="s">
        <v>225</v>
      </c>
      <c r="B1" s="155"/>
      <c r="C1" s="155"/>
      <c r="D1" s="155"/>
      <c r="E1" s="155"/>
      <c r="F1" s="155"/>
      <c r="G1" s="155"/>
      <c r="H1" s="155"/>
      <c r="I1" s="155"/>
      <c r="J1" s="155"/>
      <c r="K1" s="155"/>
    </row>
    <row r="3" spans="1:11" ht="47.25" customHeight="1">
      <c r="A3" s="109" t="s">
        <v>38</v>
      </c>
      <c r="B3" s="109" t="s">
        <v>46</v>
      </c>
      <c r="C3" s="111" t="s">
        <v>47</v>
      </c>
      <c r="D3" s="109" t="s">
        <v>39</v>
      </c>
      <c r="E3" s="115" t="s">
        <v>50</v>
      </c>
      <c r="F3" s="116"/>
      <c r="G3" s="117" t="s">
        <v>40</v>
      </c>
      <c r="H3" s="117"/>
      <c r="I3" s="117"/>
      <c r="J3" s="117"/>
      <c r="K3" s="118" t="s">
        <v>49</v>
      </c>
    </row>
    <row r="4" spans="1:11" ht="21" customHeight="1">
      <c r="A4" s="110"/>
      <c r="B4" s="110"/>
      <c r="C4" s="112"/>
      <c r="D4" s="110"/>
      <c r="E4" s="123" t="s">
        <v>51</v>
      </c>
      <c r="F4" s="123" t="s">
        <v>44</v>
      </c>
      <c r="G4" s="109" t="s">
        <v>41</v>
      </c>
      <c r="H4" s="109" t="s">
        <v>42</v>
      </c>
      <c r="I4" s="109" t="s">
        <v>151</v>
      </c>
      <c r="J4" s="109" t="s">
        <v>43</v>
      </c>
      <c r="K4" s="119"/>
    </row>
    <row r="5" spans="1:11" ht="30.75" customHeight="1">
      <c r="A5" s="89"/>
      <c r="B5" s="89"/>
      <c r="C5" s="89"/>
      <c r="D5" s="89"/>
      <c r="E5" s="124"/>
      <c r="F5" s="124"/>
      <c r="G5" s="114"/>
      <c r="H5" s="89"/>
      <c r="I5" s="114"/>
      <c r="J5" s="114"/>
      <c r="K5" s="120"/>
    </row>
    <row r="6" spans="1:11" ht="71.25" customHeight="1">
      <c r="A6" s="140">
        <v>1</v>
      </c>
      <c r="B6" s="83" t="s">
        <v>214</v>
      </c>
      <c r="C6" s="83" t="s">
        <v>21</v>
      </c>
      <c r="D6" s="102" t="s">
        <v>20</v>
      </c>
      <c r="E6" s="8" t="s">
        <v>45</v>
      </c>
      <c r="F6" s="41">
        <f>SUM(G6:J6)</f>
        <v>170038.8</v>
      </c>
      <c r="G6" s="41">
        <f>SUM(G7:G8)</f>
        <v>122229.4</v>
      </c>
      <c r="H6" s="41">
        <f>SUM(H7:H8)</f>
        <v>6799</v>
      </c>
      <c r="I6" s="41">
        <f>SUM(I7:I8)</f>
        <v>41010.4</v>
      </c>
      <c r="J6" s="41">
        <f>SUM(J7:J8)</f>
        <v>0</v>
      </c>
      <c r="K6" s="80" t="s">
        <v>215</v>
      </c>
    </row>
    <row r="7" spans="1:11" ht="49.5" customHeight="1">
      <c r="A7" s="151"/>
      <c r="B7" s="90"/>
      <c r="C7" s="83"/>
      <c r="D7" s="102"/>
      <c r="E7" s="3">
        <v>2011</v>
      </c>
      <c r="F7" s="41">
        <f>SUM(G7:J7)</f>
        <v>0</v>
      </c>
      <c r="G7" s="42">
        <v>0</v>
      </c>
      <c r="H7" s="42">
        <v>0</v>
      </c>
      <c r="I7" s="42">
        <v>0</v>
      </c>
      <c r="J7" s="42">
        <v>0</v>
      </c>
      <c r="K7" s="86"/>
    </row>
    <row r="8" spans="1:11" ht="29.25" customHeight="1">
      <c r="A8" s="151"/>
      <c r="B8" s="90"/>
      <c r="C8" s="83"/>
      <c r="D8" s="102"/>
      <c r="E8" s="3">
        <v>2012</v>
      </c>
      <c r="F8" s="41">
        <f>SUM(G8:J8)</f>
        <v>170038.8</v>
      </c>
      <c r="G8" s="42">
        <v>122229.4</v>
      </c>
      <c r="H8" s="42">
        <v>6799</v>
      </c>
      <c r="I8" s="42">
        <v>41010.4</v>
      </c>
      <c r="J8" s="42">
        <v>0</v>
      </c>
      <c r="K8" s="86"/>
    </row>
    <row r="9" ht="12" hidden="1"/>
    <row r="10" ht="12" hidden="1"/>
    <row r="11" ht="12" hidden="1"/>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sheetData>
  <sheetProtection/>
  <mergeCells count="19">
    <mergeCell ref="D6:D8"/>
    <mergeCell ref="C6:C8"/>
    <mergeCell ref="A6:A8"/>
    <mergeCell ref="B6:B8"/>
    <mergeCell ref="K6:K8"/>
    <mergeCell ref="G4:G5"/>
    <mergeCell ref="H4:H5"/>
    <mergeCell ref="J4:J5"/>
    <mergeCell ref="I4:I5"/>
    <mergeCell ref="A1:K1"/>
    <mergeCell ref="A3:A5"/>
    <mergeCell ref="B3:B5"/>
    <mergeCell ref="C3:C5"/>
    <mergeCell ref="D3:D5"/>
    <mergeCell ref="E3:F3"/>
    <mergeCell ref="G3:J3"/>
    <mergeCell ref="K3:K5"/>
    <mergeCell ref="E4:E5"/>
    <mergeCell ref="F4: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
  <sheetViews>
    <sheetView tabSelected="1" zoomScalePageLayoutView="0" workbookViewId="0" topLeftCell="A1">
      <selection activeCell="G11" sqref="G11"/>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20.375" style="6" customWidth="1"/>
    <col min="11" max="16384" width="9.125" style="1" customWidth="1"/>
  </cols>
  <sheetData>
    <row r="1" spans="1:10" ht="12">
      <c r="A1" s="108" t="s">
        <v>226</v>
      </c>
      <c r="B1" s="108"/>
      <c r="C1" s="108"/>
      <c r="D1" s="108"/>
      <c r="E1" s="108"/>
      <c r="F1" s="108"/>
      <c r="G1" s="108"/>
      <c r="H1" s="108"/>
      <c r="I1" s="108"/>
      <c r="J1" s="108"/>
    </row>
    <row r="3" spans="1:11" ht="47.25" customHeight="1">
      <c r="A3" s="109" t="s">
        <v>38</v>
      </c>
      <c r="B3" s="109" t="s">
        <v>46</v>
      </c>
      <c r="C3" s="111" t="s">
        <v>47</v>
      </c>
      <c r="D3" s="109" t="s">
        <v>39</v>
      </c>
      <c r="E3" s="115" t="s">
        <v>50</v>
      </c>
      <c r="F3" s="116"/>
      <c r="G3" s="117" t="s">
        <v>40</v>
      </c>
      <c r="H3" s="117"/>
      <c r="I3" s="117"/>
      <c r="J3" s="118" t="s">
        <v>49</v>
      </c>
      <c r="K3" s="2"/>
    </row>
    <row r="4" spans="1:11" ht="21" customHeight="1">
      <c r="A4" s="110"/>
      <c r="B4" s="110"/>
      <c r="C4" s="112"/>
      <c r="D4" s="110"/>
      <c r="E4" s="123" t="s">
        <v>51</v>
      </c>
      <c r="F4" s="123" t="s">
        <v>44</v>
      </c>
      <c r="G4" s="109" t="s">
        <v>41</v>
      </c>
      <c r="H4" s="109" t="s">
        <v>42</v>
      </c>
      <c r="I4" s="109" t="s">
        <v>43</v>
      </c>
      <c r="J4" s="119"/>
      <c r="K4" s="2"/>
    </row>
    <row r="5" spans="1:11" ht="18" customHeight="1">
      <c r="A5" s="89"/>
      <c r="B5" s="89"/>
      <c r="C5" s="89"/>
      <c r="D5" s="89"/>
      <c r="E5" s="124"/>
      <c r="F5" s="124"/>
      <c r="G5" s="114"/>
      <c r="H5" s="89"/>
      <c r="I5" s="114"/>
      <c r="J5" s="120"/>
      <c r="K5" s="2"/>
    </row>
    <row r="6" spans="1:10" ht="21" customHeight="1">
      <c r="A6" s="125">
        <v>1</v>
      </c>
      <c r="B6" s="71" t="s">
        <v>80</v>
      </c>
      <c r="C6" s="71" t="s">
        <v>81</v>
      </c>
      <c r="D6" s="103" t="s">
        <v>84</v>
      </c>
      <c r="E6" s="10" t="s">
        <v>45</v>
      </c>
      <c r="F6" s="9">
        <f aca="true" t="shared" si="0" ref="F6:F19">SUM(G6:I6)</f>
        <v>54841.96</v>
      </c>
      <c r="G6" s="10">
        <f>SUM(G7:G9)</f>
        <v>0</v>
      </c>
      <c r="H6" s="10">
        <f>SUM(H7:H9)</f>
        <v>0</v>
      </c>
      <c r="I6" s="10">
        <f>SUM(I7:I9)</f>
        <v>54841.96</v>
      </c>
      <c r="J6" s="103" t="s">
        <v>85</v>
      </c>
    </row>
    <row r="7" spans="1:10" ht="42" customHeight="1">
      <c r="A7" s="74"/>
      <c r="B7" s="88"/>
      <c r="C7" s="88"/>
      <c r="D7" s="173"/>
      <c r="E7" s="9">
        <v>2010</v>
      </c>
      <c r="F7" s="9">
        <f t="shared" si="0"/>
        <v>19841.96</v>
      </c>
      <c r="G7" s="9"/>
      <c r="H7" s="9"/>
      <c r="I7" s="9">
        <v>19841.96</v>
      </c>
      <c r="J7" s="76"/>
    </row>
    <row r="8" spans="1:10" ht="57.75" customHeight="1">
      <c r="A8" s="74"/>
      <c r="B8" s="88"/>
      <c r="C8" s="88"/>
      <c r="D8" s="173"/>
      <c r="E8" s="9">
        <v>2011</v>
      </c>
      <c r="F8" s="9">
        <f t="shared" si="0"/>
        <v>15000</v>
      </c>
      <c r="G8" s="9"/>
      <c r="H8" s="9"/>
      <c r="I8" s="9">
        <v>15000</v>
      </c>
      <c r="J8" s="76"/>
    </row>
    <row r="9" spans="1:10" ht="60" customHeight="1">
      <c r="A9" s="75"/>
      <c r="B9" s="89"/>
      <c r="C9" s="89"/>
      <c r="D9" s="174"/>
      <c r="E9" s="7">
        <v>2012</v>
      </c>
      <c r="F9" s="9">
        <f t="shared" si="0"/>
        <v>20000</v>
      </c>
      <c r="G9" s="9"/>
      <c r="H9" s="9"/>
      <c r="I9" s="9">
        <v>20000</v>
      </c>
      <c r="J9" s="77"/>
    </row>
    <row r="10" spans="1:10" ht="54" customHeight="1">
      <c r="A10" s="125">
        <v>2</v>
      </c>
      <c r="B10" s="98" t="s">
        <v>82</v>
      </c>
      <c r="C10" s="98" t="s">
        <v>83</v>
      </c>
      <c r="D10" s="103" t="s">
        <v>86</v>
      </c>
      <c r="E10" s="11" t="s">
        <v>45</v>
      </c>
      <c r="F10" s="10">
        <v>3351730</v>
      </c>
      <c r="G10" s="10">
        <f>SUM(G11:G19)</f>
        <v>0</v>
      </c>
      <c r="H10" s="10">
        <f>SUM(H11:H19)</f>
        <v>0</v>
      </c>
      <c r="I10" s="10">
        <f>SUM(I11:I19)</f>
        <v>0</v>
      </c>
      <c r="J10" s="175" t="s">
        <v>87</v>
      </c>
    </row>
    <row r="11" spans="1:10" ht="45.75" customHeight="1">
      <c r="A11" s="126"/>
      <c r="B11" s="106"/>
      <c r="C11" s="106"/>
      <c r="D11" s="104"/>
      <c r="E11" s="9">
        <v>2009</v>
      </c>
      <c r="F11" s="9">
        <f t="shared" si="0"/>
        <v>0</v>
      </c>
      <c r="G11" s="9"/>
      <c r="H11" s="9"/>
      <c r="I11" s="9"/>
      <c r="J11" s="76"/>
    </row>
    <row r="12" spans="1:10" ht="45.75" customHeight="1">
      <c r="A12" s="126"/>
      <c r="B12" s="106"/>
      <c r="C12" s="106"/>
      <c r="D12" s="104"/>
      <c r="E12" s="9">
        <v>2010</v>
      </c>
      <c r="F12" s="9">
        <f t="shared" si="0"/>
        <v>0</v>
      </c>
      <c r="G12" s="9"/>
      <c r="H12" s="9"/>
      <c r="I12" s="9"/>
      <c r="J12" s="76"/>
    </row>
    <row r="13" spans="1:10" ht="65.25" customHeight="1">
      <c r="A13" s="126"/>
      <c r="B13" s="106"/>
      <c r="C13" s="106"/>
      <c r="D13" s="104"/>
      <c r="E13" s="9">
        <v>2011</v>
      </c>
      <c r="F13" s="9">
        <f t="shared" si="0"/>
        <v>0</v>
      </c>
      <c r="G13" s="9"/>
      <c r="H13" s="9"/>
      <c r="I13" s="9"/>
      <c r="J13" s="76"/>
    </row>
    <row r="14" spans="1:10" ht="81" customHeight="1">
      <c r="A14" s="126"/>
      <c r="B14" s="106"/>
      <c r="C14" s="106"/>
      <c r="D14" s="104"/>
      <c r="E14" s="9">
        <v>2012</v>
      </c>
      <c r="F14" s="9">
        <f t="shared" si="0"/>
        <v>0</v>
      </c>
      <c r="G14" s="9"/>
      <c r="H14" s="9"/>
      <c r="I14" s="9"/>
      <c r="J14" s="76"/>
    </row>
    <row r="15" spans="1:10" ht="45.75" customHeight="1">
      <c r="A15" s="126"/>
      <c r="B15" s="106"/>
      <c r="C15" s="106"/>
      <c r="D15" s="104"/>
      <c r="E15" s="9">
        <v>2013</v>
      </c>
      <c r="F15" s="9">
        <f t="shared" si="0"/>
        <v>0</v>
      </c>
      <c r="G15" s="9"/>
      <c r="H15" s="9"/>
      <c r="I15" s="9"/>
      <c r="J15" s="76"/>
    </row>
    <row r="16" spans="1:10" ht="45.75" customHeight="1">
      <c r="A16" s="126"/>
      <c r="B16" s="106"/>
      <c r="C16" s="106"/>
      <c r="D16" s="104"/>
      <c r="E16" s="9">
        <v>2014</v>
      </c>
      <c r="F16" s="9">
        <f t="shared" si="0"/>
        <v>0</v>
      </c>
      <c r="G16" s="9"/>
      <c r="H16" s="9"/>
      <c r="I16" s="9"/>
      <c r="J16" s="76"/>
    </row>
    <row r="17" spans="1:10" ht="60.75" customHeight="1">
      <c r="A17" s="126"/>
      <c r="B17" s="106"/>
      <c r="C17" s="106"/>
      <c r="D17" s="104"/>
      <c r="E17" s="9">
        <v>2015</v>
      </c>
      <c r="F17" s="9">
        <f t="shared" si="0"/>
        <v>0</v>
      </c>
      <c r="G17" s="9"/>
      <c r="H17" s="9"/>
      <c r="I17" s="9"/>
      <c r="J17" s="76"/>
    </row>
    <row r="18" spans="1:10" ht="72" customHeight="1">
      <c r="A18" s="126"/>
      <c r="B18" s="106"/>
      <c r="C18" s="106"/>
      <c r="D18" s="104"/>
      <c r="E18" s="9">
        <v>2016</v>
      </c>
      <c r="F18" s="9">
        <f t="shared" si="0"/>
        <v>0</v>
      </c>
      <c r="G18" s="9"/>
      <c r="H18" s="9"/>
      <c r="I18" s="9"/>
      <c r="J18" s="76"/>
    </row>
    <row r="19" spans="1:10" ht="90.75" customHeight="1">
      <c r="A19" s="127"/>
      <c r="B19" s="107"/>
      <c r="C19" s="107"/>
      <c r="D19" s="105"/>
      <c r="E19" s="9">
        <v>2017</v>
      </c>
      <c r="F19" s="9">
        <f t="shared" si="0"/>
        <v>0</v>
      </c>
      <c r="G19" s="9"/>
      <c r="H19" s="9"/>
      <c r="I19" s="9"/>
      <c r="J19" s="77"/>
    </row>
  </sheetData>
  <sheetProtection/>
  <mergeCells count="23">
    <mergeCell ref="J10:J19"/>
    <mergeCell ref="J6:J9"/>
    <mergeCell ref="C3:C5"/>
    <mergeCell ref="D3:D5"/>
    <mergeCell ref="G3:I3"/>
    <mergeCell ref="J3:J5"/>
    <mergeCell ref="I4:I5"/>
    <mergeCell ref="E4:E5"/>
    <mergeCell ref="F4:F5"/>
    <mergeCell ref="E3:F3"/>
    <mergeCell ref="A1:J1"/>
    <mergeCell ref="B6:B9"/>
    <mergeCell ref="D6:D9"/>
    <mergeCell ref="G4:G5"/>
    <mergeCell ref="H4:H5"/>
    <mergeCell ref="A3:A5"/>
    <mergeCell ref="B3:B5"/>
    <mergeCell ref="A10:A19"/>
    <mergeCell ref="A6:A9"/>
    <mergeCell ref="D10:D19"/>
    <mergeCell ref="C6:C9"/>
    <mergeCell ref="B10:B19"/>
    <mergeCell ref="C10:C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Ravilova_SR</cp:lastModifiedBy>
  <cp:lastPrinted>2012-10-25T03:16:24Z</cp:lastPrinted>
  <dcterms:created xsi:type="dcterms:W3CDTF">2008-11-24T06:53:07Z</dcterms:created>
  <dcterms:modified xsi:type="dcterms:W3CDTF">2012-12-10T10:25:57Z</dcterms:modified>
  <cp:category/>
  <cp:version/>
  <cp:contentType/>
  <cp:contentStatus/>
</cp:coreProperties>
</file>